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5550" windowHeight="8430" tabRatio="909"/>
  </bookViews>
  <sheets>
    <sheet name="weighted priority" sheetId="3" r:id="rId1"/>
    <sheet name="A. Canoe Creek-Valemount" sheetId="1" r:id="rId2"/>
    <sheet name="A Area Summary" sheetId="2" r:id="rId3"/>
    <sheet name="B. Clarke Lake" sheetId="4" r:id="rId4"/>
    <sheet name="B Area Summary" sheetId="5" r:id="rId5"/>
    <sheet name="C. Clearwater" sheetId="6" r:id="rId6"/>
    <sheet name="C Area Summary" sheetId="7" r:id="rId7"/>
    <sheet name="D. Iskut" sheetId="10" r:id="rId8"/>
    <sheet name="D. Area Summary" sheetId="11" r:id="rId9"/>
    <sheet name="E. Jedney" sheetId="12" r:id="rId10"/>
    <sheet name="E. Area Summary" sheetId="27" r:id="rId11"/>
    <sheet name="F. King Island" sheetId="13" r:id="rId12"/>
    <sheet name="F. Area Summary" sheetId="26" r:id="rId13"/>
    <sheet name="G. Kootenay" sheetId="34" r:id="rId14"/>
    <sheet name="G. Area Summary" sheetId="36" r:id="rId15"/>
    <sheet name="H. Lakelse Lake" sheetId="14" r:id="rId16"/>
    <sheet name="H. Area Summary" sheetId="28" r:id="rId17"/>
    <sheet name="I. Lower Arrow" sheetId="35" r:id="rId18"/>
    <sheet name="I. Area Summary" sheetId="37" r:id="rId19"/>
    <sheet name="J. Meager-Pebble" sheetId="45" r:id="rId20"/>
    <sheet name="J. Area Summary" sheetId="9" r:id="rId21"/>
    <sheet name="K. Mt. Cayley" sheetId="15" r:id="rId22"/>
    <sheet name="K. Area Summary" sheetId="29" r:id="rId23"/>
    <sheet name="L. Mt. Garibaldi" sheetId="16" r:id="rId24"/>
    <sheet name="L. Area Summary" sheetId="30" r:id="rId25"/>
    <sheet name="M. Mt. Silverthrone" sheetId="17" r:id="rId26"/>
    <sheet name="M. Area Summary" sheetId="31" r:id="rId27"/>
    <sheet name="N. Nazko Cone" sheetId="18" r:id="rId28"/>
    <sheet name="N. Area Summary" sheetId="32" r:id="rId29"/>
    <sheet name="O. Okanagan" sheetId="38" r:id="rId30"/>
    <sheet name="O. Area Summary" sheetId="40" r:id="rId31"/>
    <sheet name="P. Sloquet Creek" sheetId="43" r:id="rId32"/>
    <sheet name="P. Area Summary" sheetId="44" r:id="rId33"/>
    <sheet name="Q. Sphaler Creek" sheetId="19" r:id="rId34"/>
    <sheet name="Q. Area Summary" sheetId="33" r:id="rId35"/>
    <sheet name="R. Upper Arrow" sheetId="41" r:id="rId36"/>
    <sheet name="R. Area Summary" sheetId="42" r:id="rId37"/>
  </sheets>
  <definedNames>
    <definedName name="_xlnm.Print_Titles" localSheetId="1">'A. Canoe Creek-Valemount'!$2:$7</definedName>
    <definedName name="_xlnm.Print_Titles" localSheetId="3">'B. Clarke Lake'!$2:$7</definedName>
    <definedName name="_xlnm.Print_Titles" localSheetId="5">'C. Clearwater'!$2:$7</definedName>
    <definedName name="_xlnm.Print_Titles" localSheetId="7">'D. Iskut'!$2:$7</definedName>
    <definedName name="_xlnm.Print_Titles" localSheetId="9">'E. Jedney'!$2:$7</definedName>
    <definedName name="_xlnm.Print_Titles" localSheetId="11">'F. King Island'!$2:$7</definedName>
    <definedName name="_xlnm.Print_Titles" localSheetId="13">'G. Kootenay'!$2:$7</definedName>
    <definedName name="_xlnm.Print_Titles" localSheetId="15">'H. Lakelse Lake'!$2:$7</definedName>
    <definedName name="_xlnm.Print_Titles" localSheetId="17">'I. Lower Arrow'!$2:$7</definedName>
    <definedName name="_xlnm.Print_Titles" localSheetId="19">'J. Meager-Pebble'!$2:$7</definedName>
    <definedName name="_xlnm.Print_Titles" localSheetId="21">'K. Mt. Cayley'!$2:$7</definedName>
    <definedName name="_xlnm.Print_Titles" localSheetId="23">'L. Mt. Garibaldi'!$2:$7</definedName>
    <definedName name="_xlnm.Print_Titles" localSheetId="25">'M. Mt. Silverthrone'!$2:$7</definedName>
    <definedName name="_xlnm.Print_Titles" localSheetId="27">'N. Nazko Cone'!$2:$7</definedName>
    <definedName name="_xlnm.Print_Titles" localSheetId="29">'O. Okanagan'!$2:$7</definedName>
    <definedName name="_xlnm.Print_Titles" localSheetId="31">'P. Sloquet Creek'!$2:$7</definedName>
    <definedName name="_xlnm.Print_Titles" localSheetId="33">'Q. Sphaler Creek'!$2:$7</definedName>
    <definedName name="_xlnm.Print_Titles" localSheetId="35">'R. Upper Arrow'!$2:$7</definedName>
  </definedNames>
  <calcPr calcId="145621"/>
</workbook>
</file>

<file path=xl/calcChain.xml><?xml version="1.0" encoding="utf-8"?>
<calcChain xmlns="http://schemas.openxmlformats.org/spreadsheetml/2006/main">
  <c r="B8" i="31" l="1"/>
  <c r="B8" i="30"/>
  <c r="B8" i="9"/>
  <c r="B8" i="26"/>
  <c r="C3" i="7" l="1"/>
  <c r="C4" i="7"/>
  <c r="C5" i="7"/>
  <c r="C6" i="7"/>
  <c r="C2" i="7"/>
  <c r="B9" i="6"/>
  <c r="C10" i="2"/>
  <c r="C11" i="5"/>
  <c r="C12" i="5"/>
  <c r="C13" i="5"/>
  <c r="C14" i="5"/>
  <c r="C15" i="5"/>
  <c r="C16" i="5"/>
  <c r="C17" i="5"/>
  <c r="C18" i="5"/>
  <c r="C19" i="5"/>
  <c r="C20" i="5"/>
  <c r="C21" i="5"/>
  <c r="C22" i="5"/>
  <c r="C23" i="5"/>
  <c r="C10" i="5"/>
  <c r="C11" i="7"/>
  <c r="C12" i="7"/>
  <c r="C13" i="7"/>
  <c r="C14" i="7"/>
  <c r="C15" i="7"/>
  <c r="C16" i="7"/>
  <c r="C17" i="7"/>
  <c r="C18" i="7"/>
  <c r="C19" i="7"/>
  <c r="C20" i="7"/>
  <c r="C21" i="7"/>
  <c r="C22" i="7"/>
  <c r="C23" i="7"/>
  <c r="C10" i="7"/>
  <c r="C11" i="11"/>
  <c r="C12" i="11"/>
  <c r="C13" i="11"/>
  <c r="C14" i="11"/>
  <c r="C15" i="11"/>
  <c r="C16" i="11"/>
  <c r="C17" i="11"/>
  <c r="C18" i="11"/>
  <c r="C19" i="11"/>
  <c r="C20" i="11"/>
  <c r="C21" i="11"/>
  <c r="C22" i="11"/>
  <c r="C23" i="11"/>
  <c r="C10" i="11"/>
  <c r="C11" i="27"/>
  <c r="C12" i="27"/>
  <c r="C13" i="27"/>
  <c r="C14" i="27"/>
  <c r="C15" i="27"/>
  <c r="C16" i="27"/>
  <c r="C17" i="27"/>
  <c r="C18" i="27"/>
  <c r="C19" i="27"/>
  <c r="C20" i="27"/>
  <c r="C21" i="27"/>
  <c r="C22" i="27"/>
  <c r="C23" i="27"/>
  <c r="C10" i="27"/>
  <c r="C11" i="26"/>
  <c r="C12" i="26"/>
  <c r="C13" i="26"/>
  <c r="C14" i="26"/>
  <c r="C15" i="26"/>
  <c r="C16" i="26"/>
  <c r="C17" i="26"/>
  <c r="C18" i="26"/>
  <c r="C19" i="26"/>
  <c r="C20" i="26"/>
  <c r="C21" i="26"/>
  <c r="C22" i="26"/>
  <c r="C23" i="26"/>
  <c r="C10" i="26"/>
  <c r="C11" i="36"/>
  <c r="C12" i="36"/>
  <c r="C13" i="36"/>
  <c r="C14" i="36"/>
  <c r="C15" i="36"/>
  <c r="C16" i="36"/>
  <c r="C17" i="36"/>
  <c r="C18" i="36"/>
  <c r="C19" i="36"/>
  <c r="C20" i="36"/>
  <c r="C21" i="36"/>
  <c r="C22" i="36"/>
  <c r="C23" i="36"/>
  <c r="C10" i="36"/>
  <c r="C11" i="28"/>
  <c r="C12" i="28"/>
  <c r="C13" i="28"/>
  <c r="C14" i="28"/>
  <c r="C15" i="28"/>
  <c r="C16" i="28"/>
  <c r="C17" i="28"/>
  <c r="C18" i="28"/>
  <c r="C19" i="28"/>
  <c r="C20" i="28"/>
  <c r="C21" i="28"/>
  <c r="C22" i="28"/>
  <c r="C23" i="28"/>
  <c r="C10" i="28"/>
  <c r="C11" i="37"/>
  <c r="C12" i="37"/>
  <c r="C13" i="37"/>
  <c r="C14" i="37"/>
  <c r="C15" i="37"/>
  <c r="C16" i="37"/>
  <c r="C17" i="37"/>
  <c r="C18" i="37"/>
  <c r="C19" i="37"/>
  <c r="C20" i="37"/>
  <c r="C21" i="37"/>
  <c r="C22" i="37"/>
  <c r="C23" i="37"/>
  <c r="C10" i="37"/>
  <c r="I10" i="15"/>
  <c r="C11" i="29"/>
  <c r="C12" i="29"/>
  <c r="C13" i="29"/>
  <c r="C14" i="29"/>
  <c r="C15" i="29"/>
  <c r="C16" i="29"/>
  <c r="C17" i="29"/>
  <c r="C18" i="29"/>
  <c r="C19" i="29"/>
  <c r="C20" i="29"/>
  <c r="C21" i="29"/>
  <c r="C22" i="29"/>
  <c r="C23" i="29"/>
  <c r="C10" i="29"/>
  <c r="C11" i="30"/>
  <c r="C12" i="30"/>
  <c r="C13" i="30"/>
  <c r="C14" i="30"/>
  <c r="C15" i="30"/>
  <c r="C16" i="30"/>
  <c r="C17" i="30"/>
  <c r="C18" i="30"/>
  <c r="C19" i="30"/>
  <c r="C20" i="30"/>
  <c r="C21" i="30"/>
  <c r="C22" i="30"/>
  <c r="C23" i="30"/>
  <c r="C10" i="30"/>
  <c r="C11" i="31"/>
  <c r="C12" i="31"/>
  <c r="C13" i="31"/>
  <c r="C14" i="31"/>
  <c r="C15" i="31"/>
  <c r="C16" i="31"/>
  <c r="C17" i="31"/>
  <c r="C18" i="31"/>
  <c r="C19" i="31"/>
  <c r="C20" i="31"/>
  <c r="C21" i="31"/>
  <c r="C22" i="31"/>
  <c r="C23" i="31"/>
  <c r="C10" i="31"/>
  <c r="C11" i="32"/>
  <c r="C12" i="32"/>
  <c r="C13" i="32"/>
  <c r="C14" i="32"/>
  <c r="C15" i="32"/>
  <c r="C16" i="32"/>
  <c r="C17" i="32"/>
  <c r="C18" i="32"/>
  <c r="C19" i="32"/>
  <c r="C20" i="32"/>
  <c r="C21" i="32"/>
  <c r="C22" i="32"/>
  <c r="C23" i="32"/>
  <c r="C10" i="32"/>
  <c r="C11" i="40"/>
  <c r="C12" i="40"/>
  <c r="C13" i="40"/>
  <c r="C14" i="40"/>
  <c r="C15" i="40"/>
  <c r="C16" i="40"/>
  <c r="C17" i="40"/>
  <c r="C18" i="40"/>
  <c r="C19" i="40"/>
  <c r="C20" i="40"/>
  <c r="C21" i="40"/>
  <c r="C22" i="40"/>
  <c r="C23" i="40"/>
  <c r="C10" i="40"/>
  <c r="C11" i="44"/>
  <c r="C12" i="44"/>
  <c r="C13" i="44"/>
  <c r="C14" i="44"/>
  <c r="C15" i="44"/>
  <c r="C16" i="44"/>
  <c r="C17" i="44"/>
  <c r="C18" i="44"/>
  <c r="C19" i="44"/>
  <c r="C20" i="44"/>
  <c r="C21" i="44"/>
  <c r="C22" i="44"/>
  <c r="C23" i="44"/>
  <c r="C10" i="44"/>
  <c r="C11" i="33"/>
  <c r="C12" i="33"/>
  <c r="C13" i="33"/>
  <c r="C14" i="33"/>
  <c r="C15" i="33"/>
  <c r="C16" i="33"/>
  <c r="C17" i="33"/>
  <c r="C18" i="33"/>
  <c r="C19" i="33"/>
  <c r="C20" i="33"/>
  <c r="C21" i="33"/>
  <c r="C22" i="33"/>
  <c r="C23" i="33"/>
  <c r="C10" i="33"/>
  <c r="C11" i="42"/>
  <c r="C12" i="42"/>
  <c r="C13" i="42"/>
  <c r="C14" i="42"/>
  <c r="C15" i="42"/>
  <c r="C16" i="42"/>
  <c r="C17" i="42"/>
  <c r="C18" i="42"/>
  <c r="C19" i="42"/>
  <c r="C20" i="42"/>
  <c r="C21" i="42"/>
  <c r="C22" i="42"/>
  <c r="C23" i="42"/>
  <c r="C10" i="42"/>
  <c r="C121" i="9"/>
  <c r="C122" i="9"/>
  <c r="C120" i="9"/>
  <c r="C115" i="9"/>
  <c r="C116" i="9"/>
  <c r="C117" i="9"/>
  <c r="C114" i="9"/>
  <c r="C97" i="9"/>
  <c r="C98" i="9"/>
  <c r="C99" i="9"/>
  <c r="C100" i="9"/>
  <c r="C101" i="9"/>
  <c r="C102" i="9"/>
  <c r="C103" i="9"/>
  <c r="C104" i="9"/>
  <c r="C105" i="9"/>
  <c r="C106" i="9"/>
  <c r="C107" i="9"/>
  <c r="C108" i="9"/>
  <c r="C109" i="9"/>
  <c r="C110" i="9"/>
  <c r="C111" i="9"/>
  <c r="C96" i="9"/>
  <c r="C90" i="9"/>
  <c r="C91" i="9"/>
  <c r="C92" i="9"/>
  <c r="C93" i="9"/>
  <c r="C89" i="9"/>
  <c r="C88" i="9"/>
  <c r="C83" i="9"/>
  <c r="C84" i="9"/>
  <c r="C85" i="9"/>
  <c r="C86" i="9"/>
  <c r="C82" i="9"/>
  <c r="C81" i="9"/>
  <c r="C79" i="9"/>
  <c r="C78" i="9"/>
  <c r="C68" i="9"/>
  <c r="C69" i="9"/>
  <c r="C70" i="9"/>
  <c r="C71" i="9"/>
  <c r="C72" i="9"/>
  <c r="C73" i="9"/>
  <c r="C74" i="9"/>
  <c r="C75" i="9"/>
  <c r="C67" i="9"/>
  <c r="C59" i="9"/>
  <c r="C60" i="9"/>
  <c r="C61" i="9"/>
  <c r="C62" i="9"/>
  <c r="C63" i="9"/>
  <c r="C64" i="9"/>
  <c r="C58" i="9"/>
  <c r="C53" i="9"/>
  <c r="C54" i="9"/>
  <c r="C55" i="9"/>
  <c r="C52" i="9"/>
  <c r="C47" i="9"/>
  <c r="C48" i="9"/>
  <c r="C49" i="9"/>
  <c r="C46" i="9"/>
  <c r="C42" i="9"/>
  <c r="C43" i="9"/>
  <c r="C41" i="9"/>
  <c r="C36" i="9"/>
  <c r="C37" i="9"/>
  <c r="C38" i="9"/>
  <c r="C35" i="9"/>
  <c r="C34" i="9"/>
  <c r="C26" i="9"/>
  <c r="C27" i="9"/>
  <c r="C28" i="9"/>
  <c r="C29" i="9"/>
  <c r="C30" i="9"/>
  <c r="C31" i="9"/>
  <c r="C32" i="9"/>
  <c r="C25" i="9"/>
  <c r="C10" i="9"/>
  <c r="C11" i="9"/>
  <c r="C12" i="9"/>
  <c r="C13" i="9"/>
  <c r="C14" i="9"/>
  <c r="C15" i="9"/>
  <c r="C16" i="9"/>
  <c r="C17" i="9"/>
  <c r="C18" i="9"/>
  <c r="C19" i="9"/>
  <c r="C20" i="9"/>
  <c r="C21" i="9"/>
  <c r="C22" i="9"/>
  <c r="C23" i="9"/>
  <c r="C3" i="9"/>
  <c r="C4" i="9"/>
  <c r="C5" i="9"/>
  <c r="C6" i="9"/>
  <c r="C2" i="9"/>
  <c r="I120" i="45"/>
  <c r="C119" i="9" s="1"/>
  <c r="I114" i="45"/>
  <c r="C113" i="9" s="1"/>
  <c r="I96" i="45"/>
  <c r="C95" i="9" s="1"/>
  <c r="I89" i="45"/>
  <c r="I82" i="45"/>
  <c r="I78" i="45"/>
  <c r="C77" i="9" s="1"/>
  <c r="I67" i="45"/>
  <c r="C66" i="9" s="1"/>
  <c r="I58" i="45"/>
  <c r="C57" i="9" s="1"/>
  <c r="I52" i="45"/>
  <c r="C51" i="9" s="1"/>
  <c r="I46" i="45"/>
  <c r="C45" i="9" s="1"/>
  <c r="I41" i="45"/>
  <c r="C40" i="9" s="1"/>
  <c r="I35" i="45"/>
  <c r="I26" i="45"/>
  <c r="I10" i="45"/>
  <c r="C9" i="9" s="1"/>
  <c r="B9" i="45"/>
  <c r="B9" i="41"/>
  <c r="B9" i="19"/>
  <c r="B9" i="43"/>
  <c r="B9" i="38"/>
  <c r="B9" i="18"/>
  <c r="B9" i="17"/>
  <c r="B9" i="16"/>
  <c r="B9" i="15"/>
  <c r="B9" i="35"/>
  <c r="B9" i="14"/>
  <c r="B9" i="34"/>
  <c r="B9" i="13"/>
  <c r="B9" i="12"/>
  <c r="B8" i="27" s="1"/>
  <c r="B9" i="10"/>
  <c r="B9" i="4"/>
  <c r="B9" i="1"/>
  <c r="C3" i="2"/>
  <c r="C4" i="2"/>
  <c r="C5" i="2"/>
  <c r="C6" i="2"/>
  <c r="C2" i="2"/>
  <c r="C3" i="5"/>
  <c r="C4" i="5"/>
  <c r="C5" i="5"/>
  <c r="C6" i="5"/>
  <c r="C2" i="5"/>
  <c r="C3" i="11"/>
  <c r="C4" i="11"/>
  <c r="C5" i="11"/>
  <c r="C6" i="11"/>
  <c r="C2" i="11"/>
  <c r="C3" i="27"/>
  <c r="C4" i="27"/>
  <c r="C5" i="27"/>
  <c r="C6" i="27"/>
  <c r="C2" i="27"/>
  <c r="C3" i="26"/>
  <c r="C4" i="26"/>
  <c r="C5" i="26"/>
  <c r="C6" i="26"/>
  <c r="C2" i="26"/>
  <c r="C3" i="36"/>
  <c r="C4" i="36"/>
  <c r="C5" i="36"/>
  <c r="C6" i="36"/>
  <c r="C2" i="36"/>
  <c r="C3" i="28"/>
  <c r="C4" i="28"/>
  <c r="C5" i="28"/>
  <c r="C6" i="28"/>
  <c r="C2" i="28"/>
  <c r="C3" i="37"/>
  <c r="C4" i="37"/>
  <c r="C5" i="37"/>
  <c r="C6" i="37"/>
  <c r="C2" i="37"/>
  <c r="C3" i="29"/>
  <c r="C4" i="29"/>
  <c r="C5" i="29"/>
  <c r="C6" i="29"/>
  <c r="C2" i="29"/>
  <c r="C3" i="30"/>
  <c r="C4" i="30"/>
  <c r="C5" i="30"/>
  <c r="C6" i="30"/>
  <c r="C2" i="30"/>
  <c r="C3" i="31"/>
  <c r="C4" i="31"/>
  <c r="C5" i="31"/>
  <c r="C6" i="31"/>
  <c r="C3" i="32"/>
  <c r="C4" i="32"/>
  <c r="C5" i="32"/>
  <c r="C6" i="32"/>
  <c r="C2" i="32"/>
  <c r="C5" i="40"/>
  <c r="C6" i="40"/>
  <c r="C5" i="44"/>
  <c r="C6" i="44"/>
  <c r="C5" i="33"/>
  <c r="C6" i="33"/>
  <c r="C5" i="42"/>
  <c r="C6" i="42"/>
  <c r="C122" i="27" l="1"/>
  <c r="C121" i="27"/>
  <c r="C120" i="27"/>
  <c r="C117" i="27"/>
  <c r="C116" i="27"/>
  <c r="C115" i="27"/>
  <c r="C114" i="27"/>
  <c r="C111" i="27"/>
  <c r="C110" i="27"/>
  <c r="C109" i="27"/>
  <c r="C108" i="27"/>
  <c r="C107" i="27"/>
  <c r="C106" i="27"/>
  <c r="C105" i="27"/>
  <c r="C104" i="27"/>
  <c r="C103" i="27"/>
  <c r="C102" i="27"/>
  <c r="C101" i="27"/>
  <c r="C100" i="27"/>
  <c r="C99" i="27"/>
  <c r="C98" i="27"/>
  <c r="C97" i="27"/>
  <c r="C96" i="27"/>
  <c r="C93" i="27"/>
  <c r="C92" i="27"/>
  <c r="C91" i="27"/>
  <c r="C90" i="27"/>
  <c r="C89" i="27"/>
  <c r="C86" i="27"/>
  <c r="C85" i="27"/>
  <c r="C84" i="27"/>
  <c r="C83" i="27"/>
  <c r="C82" i="27"/>
  <c r="C79" i="27"/>
  <c r="C78" i="27"/>
  <c r="C75" i="27"/>
  <c r="C74" i="27"/>
  <c r="C73" i="27"/>
  <c r="C72" i="27"/>
  <c r="C71" i="27"/>
  <c r="C70" i="27"/>
  <c r="C69" i="27"/>
  <c r="C68" i="27"/>
  <c r="C67" i="27"/>
  <c r="C64" i="27"/>
  <c r="C63" i="27"/>
  <c r="C62" i="27"/>
  <c r="C61" i="27"/>
  <c r="C60" i="27"/>
  <c r="C59" i="27"/>
  <c r="C58" i="27"/>
  <c r="C55" i="27"/>
  <c r="C54" i="27"/>
  <c r="C53" i="27"/>
  <c r="C52" i="27"/>
  <c r="C49" i="27"/>
  <c r="C48" i="27"/>
  <c r="C46" i="27"/>
  <c r="C45" i="27"/>
  <c r="C43" i="27"/>
  <c r="C42" i="27"/>
  <c r="C41" i="27"/>
  <c r="C38" i="27"/>
  <c r="C37" i="27"/>
  <c r="C36" i="27"/>
  <c r="C35" i="27"/>
  <c r="C32" i="27"/>
  <c r="C31" i="27"/>
  <c r="C30" i="27"/>
  <c r="C29" i="27"/>
  <c r="C28" i="27"/>
  <c r="C27" i="27"/>
  <c r="C26" i="27"/>
  <c r="I120" i="41" l="1"/>
  <c r="I114" i="41"/>
  <c r="I96" i="41"/>
  <c r="C95" i="42" s="1"/>
  <c r="I89" i="41"/>
  <c r="C88" i="42" s="1"/>
  <c r="I82" i="41"/>
  <c r="I78" i="41"/>
  <c r="C77" i="42" s="1"/>
  <c r="I67" i="41"/>
  <c r="C66" i="42" s="1"/>
  <c r="I4" i="42" s="1"/>
  <c r="G21" i="3" s="1"/>
  <c r="I58" i="41"/>
  <c r="C57" i="42" s="1"/>
  <c r="I52" i="41"/>
  <c r="I46" i="41"/>
  <c r="I41" i="41"/>
  <c r="C40" i="42" s="1"/>
  <c r="I35" i="41"/>
  <c r="C34" i="42" s="1"/>
  <c r="H4" i="42" s="1"/>
  <c r="F21" i="3" s="1"/>
  <c r="I26" i="41"/>
  <c r="C25" i="42" s="1"/>
  <c r="I10" i="41"/>
  <c r="C9" i="42" s="1"/>
  <c r="I120" i="38"/>
  <c r="C119" i="40" s="1"/>
  <c r="I114" i="38"/>
  <c r="C113" i="40" s="1"/>
  <c r="I96" i="38"/>
  <c r="I89" i="38"/>
  <c r="I82" i="38"/>
  <c r="C81" i="40" s="1"/>
  <c r="I78" i="38"/>
  <c r="C77" i="40" s="1"/>
  <c r="I67" i="38"/>
  <c r="C66" i="40" s="1"/>
  <c r="I4" i="40" s="1"/>
  <c r="G18" i="3" s="1"/>
  <c r="I58" i="38"/>
  <c r="C57" i="40" s="1"/>
  <c r="I52" i="38"/>
  <c r="C51" i="40" s="1"/>
  <c r="F4" i="40" s="1"/>
  <c r="D18" i="3" s="1"/>
  <c r="I46" i="38"/>
  <c r="I41" i="38"/>
  <c r="I35" i="38"/>
  <c r="I26" i="38"/>
  <c r="C25" i="40" s="1"/>
  <c r="I10" i="38"/>
  <c r="C2" i="31"/>
  <c r="C3" i="40"/>
  <c r="C4" i="40"/>
  <c r="C2" i="40"/>
  <c r="C3" i="33"/>
  <c r="C4" i="33"/>
  <c r="C2" i="33"/>
  <c r="C3" i="42"/>
  <c r="C4" i="42"/>
  <c r="C2" i="42"/>
  <c r="C3" i="44"/>
  <c r="C4" i="44"/>
  <c r="C2" i="44"/>
  <c r="I41" i="43"/>
  <c r="C40" i="44" s="1"/>
  <c r="I35" i="43"/>
  <c r="C34" i="44" s="1"/>
  <c r="H4" i="44" s="1"/>
  <c r="F19" i="3" s="1"/>
  <c r="C122" i="44"/>
  <c r="C121" i="44"/>
  <c r="C120" i="44"/>
  <c r="C117" i="44"/>
  <c r="C116" i="44"/>
  <c r="C115" i="44"/>
  <c r="C114" i="44"/>
  <c r="C111" i="44"/>
  <c r="C110" i="44"/>
  <c r="C109" i="44"/>
  <c r="C108" i="44"/>
  <c r="C107" i="44"/>
  <c r="C106" i="44"/>
  <c r="C105" i="44"/>
  <c r="C104" i="44"/>
  <c r="C103" i="44"/>
  <c r="C102" i="44"/>
  <c r="C101" i="44"/>
  <c r="C100" i="44"/>
  <c r="C99" i="44"/>
  <c r="C98" i="44"/>
  <c r="C97" i="44"/>
  <c r="C96" i="44"/>
  <c r="C93" i="44"/>
  <c r="C92" i="44"/>
  <c r="C91" i="44"/>
  <c r="C90" i="44"/>
  <c r="C89" i="44"/>
  <c r="C86" i="44"/>
  <c r="C85" i="44"/>
  <c r="C84" i="44"/>
  <c r="C83" i="44"/>
  <c r="C82" i="44"/>
  <c r="C79" i="44"/>
  <c r="C78" i="44"/>
  <c r="C75" i="44"/>
  <c r="C74" i="44"/>
  <c r="C73" i="44"/>
  <c r="C72" i="44"/>
  <c r="C71" i="44"/>
  <c r="C70" i="44"/>
  <c r="C69" i="44"/>
  <c r="C68" i="44"/>
  <c r="C67" i="44"/>
  <c r="C64" i="44"/>
  <c r="C63" i="44"/>
  <c r="C62" i="44"/>
  <c r="C61" i="44"/>
  <c r="C60" i="44"/>
  <c r="C59" i="44"/>
  <c r="C58" i="44"/>
  <c r="C55" i="44"/>
  <c r="C54" i="44"/>
  <c r="C53" i="44"/>
  <c r="C52" i="44"/>
  <c r="C49" i="44"/>
  <c r="C48" i="44"/>
  <c r="C46" i="44"/>
  <c r="C45" i="44"/>
  <c r="C43" i="44"/>
  <c r="C42" i="44"/>
  <c r="C41" i="44"/>
  <c r="C38" i="44"/>
  <c r="C37" i="44"/>
  <c r="C36" i="44"/>
  <c r="C35" i="44"/>
  <c r="C32" i="44"/>
  <c r="C31" i="44"/>
  <c r="C30" i="44"/>
  <c r="C29" i="44"/>
  <c r="C28" i="44"/>
  <c r="C27" i="44"/>
  <c r="C26" i="44"/>
  <c r="B8" i="44"/>
  <c r="I120" i="43"/>
  <c r="C119" i="44" s="1"/>
  <c r="I114" i="43"/>
  <c r="C113" i="44" s="1"/>
  <c r="I96" i="43"/>
  <c r="C95" i="44" s="1"/>
  <c r="I89" i="43"/>
  <c r="C88" i="44" s="1"/>
  <c r="I82" i="43"/>
  <c r="C81" i="44" s="1"/>
  <c r="I78" i="43"/>
  <c r="C77" i="44" s="1"/>
  <c r="I67" i="43"/>
  <c r="C66" i="44" s="1"/>
  <c r="I4" i="44" s="1"/>
  <c r="G19" i="3" s="1"/>
  <c r="I58" i="43"/>
  <c r="C57" i="44" s="1"/>
  <c r="I52" i="43"/>
  <c r="C51" i="44" s="1"/>
  <c r="F4" i="44" s="1"/>
  <c r="D19" i="3" s="1"/>
  <c r="I46" i="43"/>
  <c r="C47" i="44" s="1"/>
  <c r="I26" i="43"/>
  <c r="C25" i="44" s="1"/>
  <c r="I10" i="43"/>
  <c r="C45" i="42"/>
  <c r="C113" i="42"/>
  <c r="C81" i="42"/>
  <c r="C119" i="42"/>
  <c r="C51" i="42"/>
  <c r="F4" i="42" s="1"/>
  <c r="D21" i="3" s="1"/>
  <c r="C122" i="42"/>
  <c r="C121" i="42"/>
  <c r="C120" i="42"/>
  <c r="C117" i="42"/>
  <c r="C116" i="42"/>
  <c r="C115" i="42"/>
  <c r="C114" i="42"/>
  <c r="C111" i="42"/>
  <c r="C110" i="42"/>
  <c r="C109" i="42"/>
  <c r="C108" i="42"/>
  <c r="C107" i="42"/>
  <c r="C106" i="42"/>
  <c r="C105" i="42"/>
  <c r="C104" i="42"/>
  <c r="C103" i="42"/>
  <c r="C102" i="42"/>
  <c r="C101" i="42"/>
  <c r="C100" i="42"/>
  <c r="C99" i="42"/>
  <c r="C98" i="42"/>
  <c r="C97" i="42"/>
  <c r="C96" i="42"/>
  <c r="C93" i="42"/>
  <c r="C92" i="42"/>
  <c r="C91" i="42"/>
  <c r="C90" i="42"/>
  <c r="C89" i="42"/>
  <c r="C86" i="42"/>
  <c r="C85" i="42"/>
  <c r="C84" i="42"/>
  <c r="C83" i="42"/>
  <c r="C82" i="42"/>
  <c r="C79" i="42"/>
  <c r="C78" i="42"/>
  <c r="C75" i="42"/>
  <c r="C74" i="42"/>
  <c r="C73" i="42"/>
  <c r="C72" i="42"/>
  <c r="C71" i="42"/>
  <c r="C70" i="42"/>
  <c r="C69" i="42"/>
  <c r="C68" i="42"/>
  <c r="C67" i="42"/>
  <c r="C64" i="42"/>
  <c r="C63" i="42"/>
  <c r="C62" i="42"/>
  <c r="C61" i="42"/>
  <c r="C60" i="42"/>
  <c r="C59" i="42"/>
  <c r="C58" i="42"/>
  <c r="C55" i="42"/>
  <c r="C54" i="42"/>
  <c r="C53" i="42"/>
  <c r="C52" i="42"/>
  <c r="C49" i="42"/>
  <c r="C48" i="42"/>
  <c r="C47" i="42"/>
  <c r="C46" i="42"/>
  <c r="C43" i="42"/>
  <c r="C42" i="42"/>
  <c r="C41" i="42"/>
  <c r="C38" i="42"/>
  <c r="C37" i="42"/>
  <c r="C36" i="42"/>
  <c r="C35" i="42"/>
  <c r="C32" i="42"/>
  <c r="C31" i="42"/>
  <c r="C30" i="42"/>
  <c r="C29" i="42"/>
  <c r="C28" i="42"/>
  <c r="C27" i="42"/>
  <c r="C26" i="42"/>
  <c r="B8" i="42"/>
  <c r="C40" i="40"/>
  <c r="C95" i="40"/>
  <c r="C45" i="40"/>
  <c r="C34" i="40"/>
  <c r="H4" i="40" s="1"/>
  <c r="F18" i="3" s="1"/>
  <c r="C88" i="40"/>
  <c r="C122" i="40"/>
  <c r="C121" i="40"/>
  <c r="C120" i="40"/>
  <c r="C117" i="40"/>
  <c r="C116" i="40"/>
  <c r="C115" i="40"/>
  <c r="C114" i="40"/>
  <c r="C111" i="40"/>
  <c r="C110" i="40"/>
  <c r="C109" i="40"/>
  <c r="C108" i="40"/>
  <c r="C107" i="40"/>
  <c r="C106" i="40"/>
  <c r="C105" i="40"/>
  <c r="C104" i="40"/>
  <c r="C103" i="40"/>
  <c r="C102" i="40"/>
  <c r="C101" i="40"/>
  <c r="C100" i="40"/>
  <c r="C99" i="40"/>
  <c r="C98" i="40"/>
  <c r="C97" i="40"/>
  <c r="C96" i="40"/>
  <c r="C93" i="40"/>
  <c r="C92" i="40"/>
  <c r="C91" i="40"/>
  <c r="C90" i="40"/>
  <c r="C89" i="40"/>
  <c r="C86" i="40"/>
  <c r="C85" i="40"/>
  <c r="C84" i="40"/>
  <c r="C83" i="40"/>
  <c r="C82" i="40"/>
  <c r="C79" i="40"/>
  <c r="C78" i="40"/>
  <c r="C75" i="40"/>
  <c r="C74" i="40"/>
  <c r="C73" i="40"/>
  <c r="C72" i="40"/>
  <c r="C71" i="40"/>
  <c r="C70" i="40"/>
  <c r="C69" i="40"/>
  <c r="C68" i="40"/>
  <c r="C67" i="40"/>
  <c r="C64" i="40"/>
  <c r="C63" i="40"/>
  <c r="C62" i="40"/>
  <c r="C61" i="40"/>
  <c r="C60" i="40"/>
  <c r="C59" i="40"/>
  <c r="C58" i="40"/>
  <c r="C55" i="40"/>
  <c r="C54" i="40"/>
  <c r="C53" i="40"/>
  <c r="C52" i="40"/>
  <c r="C49" i="40"/>
  <c r="C48" i="40"/>
  <c r="C47" i="40"/>
  <c r="C46" i="40"/>
  <c r="C43" i="40"/>
  <c r="C42" i="40"/>
  <c r="C41" i="40"/>
  <c r="C38" i="40"/>
  <c r="C37" i="40"/>
  <c r="C36" i="40"/>
  <c r="C35" i="40"/>
  <c r="C32" i="40"/>
  <c r="C31" i="40"/>
  <c r="C30" i="40"/>
  <c r="C29" i="40"/>
  <c r="C28" i="40"/>
  <c r="C27" i="40"/>
  <c r="C26" i="40"/>
  <c r="B8" i="40"/>
  <c r="C49" i="37"/>
  <c r="C47" i="37"/>
  <c r="C48" i="37"/>
  <c r="C46" i="37"/>
  <c r="C49" i="36"/>
  <c r="C47" i="36"/>
  <c r="C48" i="36"/>
  <c r="C46" i="36"/>
  <c r="I41" i="35"/>
  <c r="C40" i="37" s="1"/>
  <c r="I35" i="35"/>
  <c r="C34" i="37" s="1"/>
  <c r="H4" i="37" s="1"/>
  <c r="F12" i="3" s="1"/>
  <c r="I67" i="35"/>
  <c r="C66" i="37" s="1"/>
  <c r="I4" i="37" s="1"/>
  <c r="G12" i="3" s="1"/>
  <c r="I120" i="35"/>
  <c r="C119" i="37" s="1"/>
  <c r="I41" i="34"/>
  <c r="C40" i="36"/>
  <c r="C122" i="37"/>
  <c r="C121" i="37"/>
  <c r="C120" i="37"/>
  <c r="C117" i="37"/>
  <c r="C116" i="37"/>
  <c r="C115" i="37"/>
  <c r="C114" i="37"/>
  <c r="C111" i="37"/>
  <c r="C110" i="37"/>
  <c r="C109" i="37"/>
  <c r="C108" i="37"/>
  <c r="C107" i="37"/>
  <c r="C106" i="37"/>
  <c r="C105" i="37"/>
  <c r="C104" i="37"/>
  <c r="C103" i="37"/>
  <c r="C102" i="37"/>
  <c r="C101" i="37"/>
  <c r="C100" i="37"/>
  <c r="C99" i="37"/>
  <c r="C98" i="37"/>
  <c r="C97" i="37"/>
  <c r="C96" i="37"/>
  <c r="C93" i="37"/>
  <c r="C92" i="37"/>
  <c r="C91" i="37"/>
  <c r="C90" i="37"/>
  <c r="C89" i="37"/>
  <c r="C86" i="37"/>
  <c r="C85" i="37"/>
  <c r="C84" i="37"/>
  <c r="C83" i="37"/>
  <c r="C82" i="37"/>
  <c r="C79" i="37"/>
  <c r="C78" i="37"/>
  <c r="C75" i="37"/>
  <c r="C74" i="37"/>
  <c r="C73" i="37"/>
  <c r="C72" i="37"/>
  <c r="C71" i="37"/>
  <c r="C70" i="37"/>
  <c r="C69" i="37"/>
  <c r="C68" i="37"/>
  <c r="C67" i="37"/>
  <c r="C64" i="37"/>
  <c r="C63" i="37"/>
  <c r="C62" i="37"/>
  <c r="C61" i="37"/>
  <c r="C60" i="37"/>
  <c r="C59" i="37"/>
  <c r="C58" i="37"/>
  <c r="C55" i="37"/>
  <c r="C54" i="37"/>
  <c r="C53" i="37"/>
  <c r="C52" i="37"/>
  <c r="C43" i="37"/>
  <c r="C42" i="37"/>
  <c r="C41" i="37"/>
  <c r="C38" i="37"/>
  <c r="C37" i="37"/>
  <c r="C36" i="37"/>
  <c r="C35" i="37"/>
  <c r="C32" i="37"/>
  <c r="C31" i="37"/>
  <c r="C30" i="37"/>
  <c r="C29" i="37"/>
  <c r="C28" i="37"/>
  <c r="C27" i="37"/>
  <c r="C26" i="37"/>
  <c r="B8" i="37"/>
  <c r="C122" i="36"/>
  <c r="C121" i="36"/>
  <c r="C120" i="36"/>
  <c r="C117" i="36"/>
  <c r="C116" i="36"/>
  <c r="C115" i="36"/>
  <c r="C114" i="36"/>
  <c r="C111" i="36"/>
  <c r="C110" i="36"/>
  <c r="C109" i="36"/>
  <c r="C108" i="36"/>
  <c r="C107" i="36"/>
  <c r="C106" i="36"/>
  <c r="C105" i="36"/>
  <c r="C104" i="36"/>
  <c r="C103" i="36"/>
  <c r="C102" i="36"/>
  <c r="C101" i="36"/>
  <c r="C100" i="36"/>
  <c r="C99" i="36"/>
  <c r="C98" i="36"/>
  <c r="C97" i="36"/>
  <c r="C96" i="36"/>
  <c r="C93" i="36"/>
  <c r="C92" i="36"/>
  <c r="C91" i="36"/>
  <c r="C90" i="36"/>
  <c r="C89" i="36"/>
  <c r="C86" i="36"/>
  <c r="C85" i="36"/>
  <c r="C84" i="36"/>
  <c r="C83" i="36"/>
  <c r="C82" i="36"/>
  <c r="C79" i="36"/>
  <c r="C78" i="36"/>
  <c r="C75" i="36"/>
  <c r="C74" i="36"/>
  <c r="C73" i="36"/>
  <c r="C72" i="36"/>
  <c r="C71" i="36"/>
  <c r="C70" i="36"/>
  <c r="C69" i="36"/>
  <c r="C68" i="36"/>
  <c r="C67" i="36"/>
  <c r="C64" i="36"/>
  <c r="C63" i="36"/>
  <c r="C62" i="36"/>
  <c r="C61" i="36"/>
  <c r="C60" i="36"/>
  <c r="C59" i="36"/>
  <c r="C58" i="36"/>
  <c r="C55" i="36"/>
  <c r="C54" i="36"/>
  <c r="C53" i="36"/>
  <c r="C52" i="36"/>
  <c r="C43" i="36"/>
  <c r="C42" i="36"/>
  <c r="C41" i="36"/>
  <c r="C38" i="36"/>
  <c r="C37" i="36"/>
  <c r="C36" i="36"/>
  <c r="C35" i="36"/>
  <c r="C32" i="36"/>
  <c r="C31" i="36"/>
  <c r="C30" i="36"/>
  <c r="C29" i="36"/>
  <c r="C28" i="36"/>
  <c r="C27" i="36"/>
  <c r="C26" i="36"/>
  <c r="B8" i="36"/>
  <c r="I114" i="35"/>
  <c r="C113" i="37" s="1"/>
  <c r="I96" i="35"/>
  <c r="C95" i="37" s="1"/>
  <c r="I89" i="35"/>
  <c r="C88" i="37" s="1"/>
  <c r="I82" i="35"/>
  <c r="C81" i="37" s="1"/>
  <c r="I78" i="35"/>
  <c r="C77" i="37" s="1"/>
  <c r="I58" i="35"/>
  <c r="C57" i="37" s="1"/>
  <c r="I52" i="35"/>
  <c r="C51" i="37" s="1"/>
  <c r="F4" i="37" s="1"/>
  <c r="D12" i="3" s="1"/>
  <c r="I46" i="35"/>
  <c r="C45" i="37" s="1"/>
  <c r="I26" i="35"/>
  <c r="C25" i="37" s="1"/>
  <c r="I10" i="35"/>
  <c r="I120" i="34"/>
  <c r="C119" i="36" s="1"/>
  <c r="I114" i="34"/>
  <c r="C113" i="36" s="1"/>
  <c r="I96" i="34"/>
  <c r="C95" i="36" s="1"/>
  <c r="I89" i="34"/>
  <c r="C88" i="36" s="1"/>
  <c r="I82" i="34"/>
  <c r="C81" i="36" s="1"/>
  <c r="I78" i="34"/>
  <c r="C77" i="36" s="1"/>
  <c r="I67" i="34"/>
  <c r="C66" i="36" s="1"/>
  <c r="I4" i="36" s="1"/>
  <c r="G10" i="3" s="1"/>
  <c r="I58" i="34"/>
  <c r="C57" i="36" s="1"/>
  <c r="I52" i="34"/>
  <c r="C51" i="36" s="1"/>
  <c r="F4" i="36" s="1"/>
  <c r="D10" i="3" s="1"/>
  <c r="I46" i="34"/>
  <c r="C45" i="36" s="1"/>
  <c r="I35" i="34"/>
  <c r="C34" i="36" s="1"/>
  <c r="H4" i="36" s="1"/>
  <c r="F10" i="3" s="1"/>
  <c r="I26" i="34"/>
  <c r="C25" i="36" s="1"/>
  <c r="I10" i="34"/>
  <c r="C9" i="36" s="1"/>
  <c r="I35" i="18"/>
  <c r="C34" i="32"/>
  <c r="H4" i="32" s="1"/>
  <c r="F17" i="3" s="1"/>
  <c r="C122" i="32"/>
  <c r="C121" i="32"/>
  <c r="C120" i="32"/>
  <c r="C117" i="32"/>
  <c r="C116" i="32"/>
  <c r="C115" i="32"/>
  <c r="C114" i="32"/>
  <c r="C111" i="32"/>
  <c r="C110" i="32"/>
  <c r="C109" i="32"/>
  <c r="C108" i="32"/>
  <c r="C107" i="32"/>
  <c r="C106" i="32"/>
  <c r="C105" i="32"/>
  <c r="C104" i="32"/>
  <c r="C103" i="32"/>
  <c r="C102" i="32"/>
  <c r="C101" i="32"/>
  <c r="C100" i="32"/>
  <c r="C99" i="32"/>
  <c r="C98" i="32"/>
  <c r="C97" i="32"/>
  <c r="C96" i="32"/>
  <c r="C93" i="32"/>
  <c r="C92" i="32"/>
  <c r="C91" i="32"/>
  <c r="C90" i="32"/>
  <c r="C89" i="32"/>
  <c r="C86" i="32"/>
  <c r="C85" i="32"/>
  <c r="C84" i="32"/>
  <c r="C83" i="32"/>
  <c r="C82" i="32"/>
  <c r="C79" i="32"/>
  <c r="C78" i="32"/>
  <c r="C75" i="32"/>
  <c r="C74" i="32"/>
  <c r="C73" i="32"/>
  <c r="C72" i="32"/>
  <c r="C71" i="32"/>
  <c r="C70" i="32"/>
  <c r="C69" i="32"/>
  <c r="C68" i="32"/>
  <c r="C67" i="32"/>
  <c r="C64" i="32"/>
  <c r="C63" i="32"/>
  <c r="C62" i="32"/>
  <c r="C61" i="32"/>
  <c r="C60" i="32"/>
  <c r="C59" i="32"/>
  <c r="C58" i="32"/>
  <c r="C55" i="32"/>
  <c r="C54" i="32"/>
  <c r="C53" i="32"/>
  <c r="C52" i="32"/>
  <c r="C49" i="32"/>
  <c r="C48" i="32"/>
  <c r="C46" i="32"/>
  <c r="C45" i="32"/>
  <c r="C43" i="32"/>
  <c r="C42" i="32"/>
  <c r="C41" i="32"/>
  <c r="C38" i="32"/>
  <c r="C37" i="32"/>
  <c r="C36" i="32"/>
  <c r="C35" i="32"/>
  <c r="C32" i="32"/>
  <c r="C31" i="32"/>
  <c r="C30" i="32"/>
  <c r="C29" i="32"/>
  <c r="C28" i="32"/>
  <c r="C27" i="32"/>
  <c r="C26" i="32"/>
  <c r="I120" i="18"/>
  <c r="C119" i="32" s="1"/>
  <c r="I114" i="18"/>
  <c r="C113" i="32" s="1"/>
  <c r="I96" i="18"/>
  <c r="C95" i="32" s="1"/>
  <c r="I89" i="18"/>
  <c r="C88" i="32" s="1"/>
  <c r="I82" i="18"/>
  <c r="C81" i="32" s="1"/>
  <c r="I78" i="18"/>
  <c r="C77" i="32" s="1"/>
  <c r="I67" i="18"/>
  <c r="C66" i="32" s="1"/>
  <c r="I4" i="32" s="1"/>
  <c r="G17" i="3" s="1"/>
  <c r="I58" i="18"/>
  <c r="C57" i="32" s="1"/>
  <c r="I52" i="18"/>
  <c r="C51" i="32" s="1"/>
  <c r="F4" i="32" s="1"/>
  <c r="D17" i="3" s="1"/>
  <c r="I46" i="18"/>
  <c r="C47" i="32" s="1"/>
  <c r="I41" i="18"/>
  <c r="C40" i="32" s="1"/>
  <c r="I26" i="18"/>
  <c r="C25" i="32" s="1"/>
  <c r="I10" i="18"/>
  <c r="C9" i="32" s="1"/>
  <c r="I35" i="17"/>
  <c r="C34" i="31" s="1"/>
  <c r="H4" i="31" s="1"/>
  <c r="F16" i="3" s="1"/>
  <c r="C122" i="31"/>
  <c r="C121" i="31"/>
  <c r="C120" i="31"/>
  <c r="C117" i="31"/>
  <c r="C116" i="31"/>
  <c r="C115" i="31"/>
  <c r="C114" i="31"/>
  <c r="C111" i="31"/>
  <c r="C110" i="31"/>
  <c r="C109" i="31"/>
  <c r="C108" i="31"/>
  <c r="C107" i="31"/>
  <c r="C106" i="31"/>
  <c r="C105" i="31"/>
  <c r="C104" i="31"/>
  <c r="C103" i="31"/>
  <c r="C102" i="31"/>
  <c r="C101" i="31"/>
  <c r="C100" i="31"/>
  <c r="C99" i="31"/>
  <c r="C98" i="31"/>
  <c r="C97" i="31"/>
  <c r="C96" i="31"/>
  <c r="C93" i="31"/>
  <c r="C92" i="31"/>
  <c r="C91" i="31"/>
  <c r="C90" i="31"/>
  <c r="C89" i="31"/>
  <c r="C86" i="31"/>
  <c r="C85" i="31"/>
  <c r="C84" i="31"/>
  <c r="C83" i="31"/>
  <c r="C82" i="31"/>
  <c r="C79" i="31"/>
  <c r="C78" i="31"/>
  <c r="C75" i="31"/>
  <c r="C74" i="31"/>
  <c r="C73" i="31"/>
  <c r="C72" i="31"/>
  <c r="C71" i="31"/>
  <c r="C70" i="31"/>
  <c r="C69" i="31"/>
  <c r="C68" i="31"/>
  <c r="C67" i="31"/>
  <c r="C64" i="31"/>
  <c r="C63" i="31"/>
  <c r="C62" i="31"/>
  <c r="C61" i="31"/>
  <c r="C60" i="31"/>
  <c r="C59" i="31"/>
  <c r="C58" i="31"/>
  <c r="C55" i="31"/>
  <c r="C54" i="31"/>
  <c r="C53" i="31"/>
  <c r="C52" i="31"/>
  <c r="C49" i="31"/>
  <c r="C48" i="31"/>
  <c r="C46" i="31"/>
  <c r="C45" i="31"/>
  <c r="C43" i="31"/>
  <c r="C42" i="31"/>
  <c r="C41" i="31"/>
  <c r="C38" i="31"/>
  <c r="C37" i="31"/>
  <c r="C36" i="31"/>
  <c r="C35" i="31"/>
  <c r="C32" i="31"/>
  <c r="C31" i="31"/>
  <c r="C30" i="31"/>
  <c r="C29" i="31"/>
  <c r="C28" i="31"/>
  <c r="C27" i="31"/>
  <c r="C26" i="31"/>
  <c r="I120" i="17"/>
  <c r="C119" i="31" s="1"/>
  <c r="I114" i="17"/>
  <c r="C113" i="31" s="1"/>
  <c r="I96" i="17"/>
  <c r="C95" i="31" s="1"/>
  <c r="I89" i="17"/>
  <c r="C88" i="31" s="1"/>
  <c r="I82" i="17"/>
  <c r="C81" i="31" s="1"/>
  <c r="I78" i="17"/>
  <c r="C77" i="31" s="1"/>
  <c r="I67" i="17"/>
  <c r="C66" i="31" s="1"/>
  <c r="I4" i="31" s="1"/>
  <c r="G16" i="3" s="1"/>
  <c r="I58" i="17"/>
  <c r="C57" i="31" s="1"/>
  <c r="I52" i="17"/>
  <c r="C51" i="31" s="1"/>
  <c r="F4" i="31" s="1"/>
  <c r="D16" i="3" s="1"/>
  <c r="I46" i="17"/>
  <c r="C47" i="31" s="1"/>
  <c r="I41" i="17"/>
  <c r="C40" i="31" s="1"/>
  <c r="I26" i="17"/>
  <c r="C25" i="31" s="1"/>
  <c r="I10" i="17"/>
  <c r="I35" i="16"/>
  <c r="C34" i="30" s="1"/>
  <c r="H4" i="30" s="1"/>
  <c r="F15" i="3" s="1"/>
  <c r="C122" i="30"/>
  <c r="C121" i="30"/>
  <c r="C120" i="30"/>
  <c r="C117" i="30"/>
  <c r="C116" i="30"/>
  <c r="C115" i="30"/>
  <c r="C114" i="30"/>
  <c r="C111" i="30"/>
  <c r="C110" i="30"/>
  <c r="C109" i="30"/>
  <c r="C108" i="30"/>
  <c r="C107" i="30"/>
  <c r="C106" i="30"/>
  <c r="C105" i="30"/>
  <c r="C104" i="30"/>
  <c r="C103" i="30"/>
  <c r="C102" i="30"/>
  <c r="C101" i="30"/>
  <c r="C100" i="30"/>
  <c r="C99" i="30"/>
  <c r="C98" i="30"/>
  <c r="C97" i="30"/>
  <c r="C96" i="30"/>
  <c r="C95" i="30"/>
  <c r="C93" i="30"/>
  <c r="C92" i="30"/>
  <c r="C91" i="30"/>
  <c r="C90" i="30"/>
  <c r="C89" i="30"/>
  <c r="C86" i="30"/>
  <c r="C85" i="30"/>
  <c r="C84" i="30"/>
  <c r="C83" i="30"/>
  <c r="C82" i="30"/>
  <c r="C79" i="30"/>
  <c r="C78" i="30"/>
  <c r="C75" i="30"/>
  <c r="C74" i="30"/>
  <c r="C73" i="30"/>
  <c r="C72" i="30"/>
  <c r="C71" i="30"/>
  <c r="C70" i="30"/>
  <c r="C69" i="30"/>
  <c r="C68" i="30"/>
  <c r="C67" i="30"/>
  <c r="C64" i="30"/>
  <c r="C63" i="30"/>
  <c r="C62" i="30"/>
  <c r="C61" i="30"/>
  <c r="C60" i="30"/>
  <c r="C59" i="30"/>
  <c r="C58" i="30"/>
  <c r="C55" i="30"/>
  <c r="C54" i="30"/>
  <c r="C53" i="30"/>
  <c r="C52" i="30"/>
  <c r="C49" i="30"/>
  <c r="C48" i="30"/>
  <c r="C46" i="30"/>
  <c r="C45" i="30"/>
  <c r="C43" i="30"/>
  <c r="C42" i="30"/>
  <c r="C41" i="30"/>
  <c r="C38" i="30"/>
  <c r="C37" i="30"/>
  <c r="C36" i="30"/>
  <c r="C35" i="30"/>
  <c r="C32" i="30"/>
  <c r="C31" i="30"/>
  <c r="C30" i="30"/>
  <c r="C29" i="30"/>
  <c r="C28" i="30"/>
  <c r="C27" i="30"/>
  <c r="C26" i="30"/>
  <c r="I120" i="16"/>
  <c r="C119" i="30" s="1"/>
  <c r="I114" i="16"/>
  <c r="C113" i="30" s="1"/>
  <c r="I96" i="16"/>
  <c r="I89" i="16"/>
  <c r="C88" i="30" s="1"/>
  <c r="I82" i="16"/>
  <c r="C81" i="30" s="1"/>
  <c r="I78" i="16"/>
  <c r="C77" i="30" s="1"/>
  <c r="I67" i="16"/>
  <c r="C66" i="30" s="1"/>
  <c r="I4" i="30" s="1"/>
  <c r="G15" i="3" s="1"/>
  <c r="I58" i="16"/>
  <c r="C57" i="30" s="1"/>
  <c r="I52" i="16"/>
  <c r="C51" i="30" s="1"/>
  <c r="F4" i="30" s="1"/>
  <c r="D15" i="3" s="1"/>
  <c r="I46" i="16"/>
  <c r="C47" i="30" s="1"/>
  <c r="I41" i="16"/>
  <c r="C40" i="30" s="1"/>
  <c r="I26" i="16"/>
  <c r="C25" i="30" s="1"/>
  <c r="I10" i="16"/>
  <c r="I35" i="15"/>
  <c r="C34" i="29" s="1"/>
  <c r="H4" i="29" s="1"/>
  <c r="F14" i="3" s="1"/>
  <c r="C122" i="29"/>
  <c r="C121" i="29"/>
  <c r="C120" i="29"/>
  <c r="C117" i="29"/>
  <c r="C116" i="29"/>
  <c r="C115" i="29"/>
  <c r="C114" i="29"/>
  <c r="C111" i="29"/>
  <c r="C110" i="29"/>
  <c r="C109" i="29"/>
  <c r="C108" i="29"/>
  <c r="C107" i="29"/>
  <c r="C106" i="29"/>
  <c r="C105" i="29"/>
  <c r="C104" i="29"/>
  <c r="C103" i="29"/>
  <c r="C102" i="29"/>
  <c r="C101" i="29"/>
  <c r="C100" i="29"/>
  <c r="C99" i="29"/>
  <c r="C98" i="29"/>
  <c r="C97" i="29"/>
  <c r="C96" i="29"/>
  <c r="C93" i="29"/>
  <c r="C92" i="29"/>
  <c r="C91" i="29"/>
  <c r="C90" i="29"/>
  <c r="C89" i="29"/>
  <c r="C86" i="29"/>
  <c r="C85" i="29"/>
  <c r="C84" i="29"/>
  <c r="C83" i="29"/>
  <c r="C82" i="29"/>
  <c r="C79" i="29"/>
  <c r="C78" i="29"/>
  <c r="C75" i="29"/>
  <c r="C74" i="29"/>
  <c r="C73" i="29"/>
  <c r="C72" i="29"/>
  <c r="C71" i="29"/>
  <c r="C70" i="29"/>
  <c r="C69" i="29"/>
  <c r="C68" i="29"/>
  <c r="C67" i="29"/>
  <c r="C64" i="29"/>
  <c r="C63" i="29"/>
  <c r="C62" i="29"/>
  <c r="C61" i="29"/>
  <c r="C60" i="29"/>
  <c r="C59" i="29"/>
  <c r="C58" i="29"/>
  <c r="C55" i="29"/>
  <c r="C54" i="29"/>
  <c r="C53" i="29"/>
  <c r="C52" i="29"/>
  <c r="C49" i="29"/>
  <c r="C48" i="29"/>
  <c r="C46" i="29"/>
  <c r="C45" i="29"/>
  <c r="C43" i="29"/>
  <c r="C42" i="29"/>
  <c r="C41" i="29"/>
  <c r="C38" i="29"/>
  <c r="C37" i="29"/>
  <c r="C36" i="29"/>
  <c r="C35" i="29"/>
  <c r="C32" i="29"/>
  <c r="C31" i="29"/>
  <c r="C30" i="29"/>
  <c r="C29" i="29"/>
  <c r="C28" i="29"/>
  <c r="C27" i="29"/>
  <c r="C26" i="29"/>
  <c r="I35" i="14"/>
  <c r="C34" i="28" s="1"/>
  <c r="H4" i="28" s="1"/>
  <c r="F11" i="3" s="1"/>
  <c r="C122" i="28"/>
  <c r="C121" i="28"/>
  <c r="C120" i="28"/>
  <c r="C117" i="28"/>
  <c r="C116" i="28"/>
  <c r="C115" i="28"/>
  <c r="C114" i="28"/>
  <c r="C111" i="28"/>
  <c r="C110" i="28"/>
  <c r="C109" i="28"/>
  <c r="C108" i="28"/>
  <c r="C107" i="28"/>
  <c r="C106" i="28"/>
  <c r="C105" i="28"/>
  <c r="C104" i="28"/>
  <c r="C103" i="28"/>
  <c r="C102" i="28"/>
  <c r="C101" i="28"/>
  <c r="C100" i="28"/>
  <c r="C99" i="28"/>
  <c r="C98" i="28"/>
  <c r="C97" i="28"/>
  <c r="C96" i="28"/>
  <c r="C93" i="28"/>
  <c r="C92" i="28"/>
  <c r="C91" i="28"/>
  <c r="C90" i="28"/>
  <c r="C89" i="28"/>
  <c r="C86" i="28"/>
  <c r="C85" i="28"/>
  <c r="C84" i="28"/>
  <c r="C83" i="28"/>
  <c r="C82" i="28"/>
  <c r="C79" i="28"/>
  <c r="C78" i="28"/>
  <c r="C75" i="28"/>
  <c r="C74" i="28"/>
  <c r="C73" i="28"/>
  <c r="C72" i="28"/>
  <c r="C71" i="28"/>
  <c r="C70" i="28"/>
  <c r="C69" i="28"/>
  <c r="C68" i="28"/>
  <c r="C67" i="28"/>
  <c r="C64" i="28"/>
  <c r="C63" i="28"/>
  <c r="C62" i="28"/>
  <c r="C61" i="28"/>
  <c r="C60" i="28"/>
  <c r="C59" i="28"/>
  <c r="C58" i="28"/>
  <c r="C55" i="28"/>
  <c r="C54" i="28"/>
  <c r="C53" i="28"/>
  <c r="C52" i="28"/>
  <c r="C49" i="28"/>
  <c r="C48" i="28"/>
  <c r="C46" i="28"/>
  <c r="C45" i="28"/>
  <c r="C43" i="28"/>
  <c r="C42" i="28"/>
  <c r="C41" i="28"/>
  <c r="C38" i="28"/>
  <c r="C37" i="28"/>
  <c r="C36" i="28"/>
  <c r="C35" i="28"/>
  <c r="C32" i="28"/>
  <c r="C31" i="28"/>
  <c r="C30" i="28"/>
  <c r="C29" i="28"/>
  <c r="C28" i="28"/>
  <c r="C27" i="28"/>
  <c r="C26" i="28"/>
  <c r="I35" i="19"/>
  <c r="C34" i="33" s="1"/>
  <c r="H4" i="33" s="1"/>
  <c r="F20" i="3" s="1"/>
  <c r="C122" i="33"/>
  <c r="C121" i="33"/>
  <c r="C120" i="33"/>
  <c r="C117" i="33"/>
  <c r="C116" i="33"/>
  <c r="C115" i="33"/>
  <c r="C114" i="33"/>
  <c r="C111" i="33"/>
  <c r="C110" i="33"/>
  <c r="C109" i="33"/>
  <c r="C108" i="33"/>
  <c r="C107" i="33"/>
  <c r="C106" i="33"/>
  <c r="C105" i="33"/>
  <c r="C104" i="33"/>
  <c r="C103" i="33"/>
  <c r="C102" i="33"/>
  <c r="C101" i="33"/>
  <c r="C100" i="33"/>
  <c r="C99" i="33"/>
  <c r="C98" i="33"/>
  <c r="C97" i="33"/>
  <c r="C96" i="33"/>
  <c r="C93" i="33"/>
  <c r="C92" i="33"/>
  <c r="C91" i="33"/>
  <c r="C90" i="33"/>
  <c r="C89" i="33"/>
  <c r="C86" i="33"/>
  <c r="C85" i="33"/>
  <c r="C84" i="33"/>
  <c r="C83" i="33"/>
  <c r="C82" i="33"/>
  <c r="C79" i="33"/>
  <c r="C78" i="33"/>
  <c r="C75" i="33"/>
  <c r="C74" i="33"/>
  <c r="C73" i="33"/>
  <c r="C72" i="33"/>
  <c r="C71" i="33"/>
  <c r="C70" i="33"/>
  <c r="C69" i="33"/>
  <c r="C68" i="33"/>
  <c r="C67" i="33"/>
  <c r="C64" i="33"/>
  <c r="C63" i="33"/>
  <c r="C62" i="33"/>
  <c r="C61" i="33"/>
  <c r="C60" i="33"/>
  <c r="C59" i="33"/>
  <c r="C58" i="33"/>
  <c r="C55" i="33"/>
  <c r="C54" i="33"/>
  <c r="C53" i="33"/>
  <c r="C52" i="33"/>
  <c r="C49" i="33"/>
  <c r="C48" i="33"/>
  <c r="C46" i="33"/>
  <c r="C45" i="33"/>
  <c r="C43" i="33"/>
  <c r="C42" i="33"/>
  <c r="C41" i="33"/>
  <c r="C38" i="33"/>
  <c r="C37" i="33"/>
  <c r="C36" i="33"/>
  <c r="C35" i="33"/>
  <c r="C32" i="33"/>
  <c r="C31" i="33"/>
  <c r="C30" i="33"/>
  <c r="C29" i="33"/>
  <c r="C28" i="33"/>
  <c r="C27" i="33"/>
  <c r="C26" i="33"/>
  <c r="I120" i="19"/>
  <c r="C119" i="33" s="1"/>
  <c r="I114" i="19"/>
  <c r="C113" i="33" s="1"/>
  <c r="I96" i="19"/>
  <c r="C95" i="33" s="1"/>
  <c r="I89" i="19"/>
  <c r="C88" i="33" s="1"/>
  <c r="I82" i="19"/>
  <c r="C81" i="33" s="1"/>
  <c r="I78" i="19"/>
  <c r="C77" i="33" s="1"/>
  <c r="I67" i="19"/>
  <c r="C66" i="33" s="1"/>
  <c r="I4" i="33" s="1"/>
  <c r="G20" i="3" s="1"/>
  <c r="I58" i="19"/>
  <c r="C57" i="33" s="1"/>
  <c r="I52" i="19"/>
  <c r="C51" i="33" s="1"/>
  <c r="F4" i="33" s="1"/>
  <c r="D20" i="3" s="1"/>
  <c r="I46" i="19"/>
  <c r="C47" i="33" s="1"/>
  <c r="I41" i="19"/>
  <c r="C40" i="33" s="1"/>
  <c r="G4" i="33" s="1"/>
  <c r="E20" i="3" s="1"/>
  <c r="I26" i="19"/>
  <c r="C25" i="33" s="1"/>
  <c r="I41" i="10"/>
  <c r="C40" i="11" s="1"/>
  <c r="C45" i="11"/>
  <c r="I67" i="10"/>
  <c r="C66" i="11" s="1"/>
  <c r="I4" i="11" s="1"/>
  <c r="G7" i="3" s="1"/>
  <c r="C122" i="11"/>
  <c r="C121" i="11"/>
  <c r="C120" i="11"/>
  <c r="C117" i="11"/>
  <c r="C116" i="11"/>
  <c r="C115" i="11"/>
  <c r="C114" i="11"/>
  <c r="C111" i="11"/>
  <c r="C110" i="11"/>
  <c r="C109" i="11"/>
  <c r="C108" i="11"/>
  <c r="C107" i="11"/>
  <c r="C106" i="11"/>
  <c r="C105" i="11"/>
  <c r="C104" i="11"/>
  <c r="C103" i="11"/>
  <c r="C102" i="11"/>
  <c r="C101" i="11"/>
  <c r="C100" i="11"/>
  <c r="C99" i="11"/>
  <c r="C98" i="11"/>
  <c r="C97" i="11"/>
  <c r="C96" i="11"/>
  <c r="C93" i="11"/>
  <c r="C92" i="11"/>
  <c r="C91" i="11"/>
  <c r="C90" i="11"/>
  <c r="C89" i="11"/>
  <c r="C86" i="11"/>
  <c r="C85" i="11"/>
  <c r="C84" i="11"/>
  <c r="C83" i="11"/>
  <c r="C82" i="11"/>
  <c r="C79" i="11"/>
  <c r="C78" i="11"/>
  <c r="C75" i="11"/>
  <c r="C74" i="11"/>
  <c r="C73" i="11"/>
  <c r="C72" i="11"/>
  <c r="C71" i="11"/>
  <c r="C70" i="11"/>
  <c r="C69" i="11"/>
  <c r="C68" i="11"/>
  <c r="C67" i="11"/>
  <c r="C64" i="11"/>
  <c r="C63" i="11"/>
  <c r="C62" i="11"/>
  <c r="C61" i="11"/>
  <c r="C60" i="11"/>
  <c r="C59" i="11"/>
  <c r="C58" i="11"/>
  <c r="C55" i="11"/>
  <c r="C54" i="11"/>
  <c r="C53" i="11"/>
  <c r="C52" i="11"/>
  <c r="C49" i="11"/>
  <c r="C48" i="11"/>
  <c r="C46" i="11"/>
  <c r="C43" i="11"/>
  <c r="C42" i="11"/>
  <c r="C41" i="11"/>
  <c r="C38" i="11"/>
  <c r="C37" i="11"/>
  <c r="C36" i="11"/>
  <c r="C35" i="11"/>
  <c r="C32" i="11"/>
  <c r="C31" i="11"/>
  <c r="C30" i="11"/>
  <c r="C29" i="11"/>
  <c r="C28" i="11"/>
  <c r="C27" i="11"/>
  <c r="C26" i="11"/>
  <c r="I41" i="13"/>
  <c r="C40" i="26" s="1"/>
  <c r="C45" i="26"/>
  <c r="I58" i="13"/>
  <c r="C57" i="26" s="1"/>
  <c r="C122" i="26"/>
  <c r="C121" i="26"/>
  <c r="C120" i="26"/>
  <c r="C117" i="26"/>
  <c r="C116" i="26"/>
  <c r="C115" i="26"/>
  <c r="C114" i="26"/>
  <c r="C111" i="26"/>
  <c r="C110" i="26"/>
  <c r="C109" i="26"/>
  <c r="C108" i="26"/>
  <c r="C107" i="26"/>
  <c r="C106" i="26"/>
  <c r="C105" i="26"/>
  <c r="C104" i="26"/>
  <c r="C103" i="26"/>
  <c r="C102" i="26"/>
  <c r="C101" i="26"/>
  <c r="C100" i="26"/>
  <c r="C99" i="26"/>
  <c r="C98" i="26"/>
  <c r="C97" i="26"/>
  <c r="C96" i="26"/>
  <c r="C93" i="26"/>
  <c r="C92" i="26"/>
  <c r="C91" i="26"/>
  <c r="C90" i="26"/>
  <c r="C89" i="26"/>
  <c r="C86" i="26"/>
  <c r="C85" i="26"/>
  <c r="C84" i="26"/>
  <c r="C83" i="26"/>
  <c r="C82" i="26"/>
  <c r="C79" i="26"/>
  <c r="C78" i="26"/>
  <c r="C75" i="26"/>
  <c r="C74" i="26"/>
  <c r="C73" i="26"/>
  <c r="C72" i="26"/>
  <c r="C71" i="26"/>
  <c r="C70" i="26"/>
  <c r="C69" i="26"/>
  <c r="C68" i="26"/>
  <c r="C67" i="26"/>
  <c r="C64" i="26"/>
  <c r="C63" i="26"/>
  <c r="C62" i="26"/>
  <c r="C61" i="26"/>
  <c r="C60" i="26"/>
  <c r="C59" i="26"/>
  <c r="C58" i="26"/>
  <c r="C55" i="26"/>
  <c r="C54" i="26"/>
  <c r="C53" i="26"/>
  <c r="C52" i="26"/>
  <c r="C49" i="26"/>
  <c r="C48" i="26"/>
  <c r="C46" i="26"/>
  <c r="C43" i="26"/>
  <c r="C42" i="26"/>
  <c r="C41" i="26"/>
  <c r="C38" i="26"/>
  <c r="C37" i="26"/>
  <c r="C36" i="26"/>
  <c r="C35" i="26"/>
  <c r="C32" i="26"/>
  <c r="C31" i="26"/>
  <c r="C30" i="26"/>
  <c r="C29" i="26"/>
  <c r="C28" i="26"/>
  <c r="C27" i="26"/>
  <c r="C26" i="26"/>
  <c r="I35" i="4"/>
  <c r="C34" i="5" s="1"/>
  <c r="H4" i="5" s="1"/>
  <c r="F5" i="3" s="1"/>
  <c r="I41" i="4"/>
  <c r="C40" i="5" s="1"/>
  <c r="I58" i="4"/>
  <c r="C57" i="5" s="1"/>
  <c r="I67" i="4"/>
  <c r="C66" i="5" s="1"/>
  <c r="I4" i="5"/>
  <c r="G5" i="3" s="1"/>
  <c r="H4" i="9"/>
  <c r="F13" i="3" s="1"/>
  <c r="I35" i="1"/>
  <c r="C34" i="2" s="1"/>
  <c r="H4" i="2" s="1"/>
  <c r="F4" i="3" s="1"/>
  <c r="I41" i="1"/>
  <c r="C40" i="2" s="1"/>
  <c r="I46" i="1"/>
  <c r="C45" i="2" s="1"/>
  <c r="I67" i="1"/>
  <c r="C66" i="2" s="1"/>
  <c r="I4" i="2" s="1"/>
  <c r="G4" i="3" s="1"/>
  <c r="B8" i="33"/>
  <c r="B8" i="32"/>
  <c r="B8" i="29"/>
  <c r="B8" i="28"/>
  <c r="I10" i="19"/>
  <c r="I120" i="15"/>
  <c r="C119" i="29" s="1"/>
  <c r="I114" i="15"/>
  <c r="C113" i="29" s="1"/>
  <c r="I96" i="15"/>
  <c r="C95" i="29" s="1"/>
  <c r="I89" i="15"/>
  <c r="C88" i="29" s="1"/>
  <c r="I82" i="15"/>
  <c r="C81" i="29" s="1"/>
  <c r="I78" i="15"/>
  <c r="C77" i="29" s="1"/>
  <c r="I67" i="15"/>
  <c r="C66" i="29" s="1"/>
  <c r="I4" i="29" s="1"/>
  <c r="G14" i="3" s="1"/>
  <c r="I58" i="15"/>
  <c r="C57" i="29" s="1"/>
  <c r="I52" i="15"/>
  <c r="C51" i="29" s="1"/>
  <c r="F4" i="29" s="1"/>
  <c r="D14" i="3" s="1"/>
  <c r="I46" i="15"/>
  <c r="C47" i="29" s="1"/>
  <c r="I41" i="15"/>
  <c r="C40" i="29" s="1"/>
  <c r="I26" i="15"/>
  <c r="C25" i="29" s="1"/>
  <c r="I120" i="14"/>
  <c r="C119" i="28" s="1"/>
  <c r="I114" i="14"/>
  <c r="C113" i="28" s="1"/>
  <c r="I96" i="14"/>
  <c r="C95" i="28" s="1"/>
  <c r="I89" i="14"/>
  <c r="C88" i="28" s="1"/>
  <c r="I82" i="14"/>
  <c r="C81" i="28" s="1"/>
  <c r="I78" i="14"/>
  <c r="C77" i="28" s="1"/>
  <c r="I67" i="14"/>
  <c r="C66" i="28" s="1"/>
  <c r="I4" i="28" s="1"/>
  <c r="G11" i="3" s="1"/>
  <c r="I58" i="14"/>
  <c r="C57" i="28" s="1"/>
  <c r="G4" i="28" s="1"/>
  <c r="E11" i="3" s="1"/>
  <c r="I52" i="14"/>
  <c r="C51" i="28" s="1"/>
  <c r="F4" i="28" s="1"/>
  <c r="D11" i="3" s="1"/>
  <c r="I46" i="14"/>
  <c r="C47" i="28" s="1"/>
  <c r="I41" i="14"/>
  <c r="C40" i="28" s="1"/>
  <c r="I26" i="14"/>
  <c r="C25" i="28" s="1"/>
  <c r="I10" i="14"/>
  <c r="I120" i="13"/>
  <c r="C119" i="26" s="1"/>
  <c r="I114" i="13"/>
  <c r="C113" i="26" s="1"/>
  <c r="I96" i="13"/>
  <c r="C95" i="26" s="1"/>
  <c r="I89" i="13"/>
  <c r="C88" i="26" s="1"/>
  <c r="I82" i="13"/>
  <c r="C81" i="26" s="1"/>
  <c r="I78" i="13"/>
  <c r="C77" i="26" s="1"/>
  <c r="I67" i="13"/>
  <c r="C66" i="26" s="1"/>
  <c r="I4" i="26" s="1"/>
  <c r="G9" i="3" s="1"/>
  <c r="I52" i="13"/>
  <c r="C51" i="26" s="1"/>
  <c r="F4" i="26" s="1"/>
  <c r="D9" i="3" s="1"/>
  <c r="I46" i="13"/>
  <c r="C47" i="26" s="1"/>
  <c r="I35" i="13"/>
  <c r="C34" i="26" s="1"/>
  <c r="H4" i="26" s="1"/>
  <c r="F9" i="3" s="1"/>
  <c r="I26" i="13"/>
  <c r="C25" i="26" s="1"/>
  <c r="I10" i="13"/>
  <c r="I120" i="12"/>
  <c r="C119" i="27" s="1"/>
  <c r="I114" i="12"/>
  <c r="C113" i="27" s="1"/>
  <c r="I96" i="12"/>
  <c r="C95" i="27" s="1"/>
  <c r="I89" i="12"/>
  <c r="C88" i="27" s="1"/>
  <c r="I82" i="12"/>
  <c r="C81" i="27" s="1"/>
  <c r="I78" i="12"/>
  <c r="C77" i="27" s="1"/>
  <c r="I67" i="12"/>
  <c r="C66" i="27" s="1"/>
  <c r="I58" i="12"/>
  <c r="C57" i="27" s="1"/>
  <c r="I52" i="12"/>
  <c r="C51" i="27" s="1"/>
  <c r="I46" i="12"/>
  <c r="C47" i="27" s="1"/>
  <c r="I41" i="12"/>
  <c r="C40" i="27" s="1"/>
  <c r="I35" i="12"/>
  <c r="C34" i="27" s="1"/>
  <c r="I26" i="12"/>
  <c r="C25" i="27" s="1"/>
  <c r="I10" i="12"/>
  <c r="B8" i="11"/>
  <c r="I120" i="10"/>
  <c r="C119" i="11" s="1"/>
  <c r="I114" i="10"/>
  <c r="C113" i="11" s="1"/>
  <c r="I96" i="10"/>
  <c r="C95" i="11" s="1"/>
  <c r="I89" i="10"/>
  <c r="C88" i="11" s="1"/>
  <c r="I82" i="10"/>
  <c r="C81" i="11" s="1"/>
  <c r="I78" i="10"/>
  <c r="C77" i="11" s="1"/>
  <c r="I58" i="10"/>
  <c r="C57" i="11" s="1"/>
  <c r="I52" i="10"/>
  <c r="C51" i="11" s="1"/>
  <c r="F4" i="11" s="1"/>
  <c r="D7" i="3" s="1"/>
  <c r="I46" i="10"/>
  <c r="C47" i="11" s="1"/>
  <c r="I35" i="10"/>
  <c r="C34" i="11" s="1"/>
  <c r="H4" i="11" s="1"/>
  <c r="F7" i="3" s="1"/>
  <c r="I26" i="10"/>
  <c r="C25" i="11" s="1"/>
  <c r="I10" i="10"/>
  <c r="C9" i="11" s="1"/>
  <c r="F4" i="27"/>
  <c r="D8" i="3" s="1"/>
  <c r="C122" i="7"/>
  <c r="C121" i="7"/>
  <c r="C120" i="7"/>
  <c r="C117" i="7"/>
  <c r="C116" i="7"/>
  <c r="C115" i="7"/>
  <c r="C114" i="7"/>
  <c r="C111" i="7"/>
  <c r="C110" i="7"/>
  <c r="C109" i="7"/>
  <c r="C108" i="7"/>
  <c r="C107" i="7"/>
  <c r="C106" i="7"/>
  <c r="C105" i="7"/>
  <c r="C104" i="7"/>
  <c r="C103" i="7"/>
  <c r="C102" i="7"/>
  <c r="C101" i="7"/>
  <c r="C100" i="7"/>
  <c r="C99" i="7"/>
  <c r="C98" i="7"/>
  <c r="C97" i="7"/>
  <c r="C96" i="7"/>
  <c r="C93" i="7"/>
  <c r="C92" i="7"/>
  <c r="C91" i="7"/>
  <c r="C90" i="7"/>
  <c r="C89" i="7"/>
  <c r="C86" i="7"/>
  <c r="C85" i="7"/>
  <c r="C84" i="7"/>
  <c r="C83" i="7"/>
  <c r="C82" i="7"/>
  <c r="C79" i="7"/>
  <c r="C78" i="7"/>
  <c r="C75" i="7"/>
  <c r="C74" i="7"/>
  <c r="C73" i="7"/>
  <c r="C72" i="7"/>
  <c r="C71" i="7"/>
  <c r="C70" i="7"/>
  <c r="C69" i="7"/>
  <c r="C68" i="7"/>
  <c r="C67" i="7"/>
  <c r="I67" i="6"/>
  <c r="C66" i="7" s="1"/>
  <c r="I4" i="7" s="1"/>
  <c r="G6" i="3" s="1"/>
  <c r="C64" i="7"/>
  <c r="C63" i="7"/>
  <c r="C62" i="7"/>
  <c r="C61" i="7"/>
  <c r="C60" i="7"/>
  <c r="C59" i="7"/>
  <c r="C58" i="7"/>
  <c r="C55" i="7"/>
  <c r="C54" i="7"/>
  <c r="C53" i="7"/>
  <c r="C52" i="7"/>
  <c r="C49" i="7"/>
  <c r="C48" i="7"/>
  <c r="C46" i="7"/>
  <c r="C45" i="7"/>
  <c r="C43" i="7"/>
  <c r="C42" i="7"/>
  <c r="C41" i="7"/>
  <c r="C38" i="7"/>
  <c r="C37" i="7"/>
  <c r="C36" i="7"/>
  <c r="C35" i="7"/>
  <c r="C32" i="7"/>
  <c r="C31" i="7"/>
  <c r="C30" i="7"/>
  <c r="C29" i="7"/>
  <c r="C28" i="7"/>
  <c r="C27" i="7"/>
  <c r="C26" i="7"/>
  <c r="C9" i="7"/>
  <c r="B8" i="7"/>
  <c r="I120" i="6"/>
  <c r="C119" i="7" s="1"/>
  <c r="I114" i="6"/>
  <c r="C113" i="7" s="1"/>
  <c r="I96" i="6"/>
  <c r="C95" i="7" s="1"/>
  <c r="I89" i="6"/>
  <c r="C88" i="7" s="1"/>
  <c r="I82" i="6"/>
  <c r="C81" i="7" s="1"/>
  <c r="I78" i="6"/>
  <c r="C77" i="7" s="1"/>
  <c r="I58" i="6"/>
  <c r="C57" i="7" s="1"/>
  <c r="I52" i="6"/>
  <c r="C51" i="7" s="1"/>
  <c r="F4" i="7" s="1"/>
  <c r="D6" i="3" s="1"/>
  <c r="I46" i="6"/>
  <c r="C47" i="7" s="1"/>
  <c r="I41" i="6"/>
  <c r="C40" i="7" s="1"/>
  <c r="I35" i="6"/>
  <c r="C34" i="7" s="1"/>
  <c r="H4" i="7" s="1"/>
  <c r="F6" i="3" s="1"/>
  <c r="I26" i="6"/>
  <c r="C25" i="7" s="1"/>
  <c r="J4" i="7" s="1"/>
  <c r="H6" i="3" s="1"/>
  <c r="I10" i="6"/>
  <c r="C122" i="5"/>
  <c r="C121" i="5"/>
  <c r="C120" i="5"/>
  <c r="C117" i="5"/>
  <c r="C116" i="5"/>
  <c r="C115" i="5"/>
  <c r="C114" i="5"/>
  <c r="C111" i="5"/>
  <c r="C110" i="5"/>
  <c r="C109" i="5"/>
  <c r="C108" i="5"/>
  <c r="C107" i="5"/>
  <c r="C106" i="5"/>
  <c r="C105" i="5"/>
  <c r="C104" i="5"/>
  <c r="C103" i="5"/>
  <c r="C102" i="5"/>
  <c r="C101" i="5"/>
  <c r="C100" i="5"/>
  <c r="C99" i="5"/>
  <c r="C98" i="5"/>
  <c r="C97" i="5"/>
  <c r="C96" i="5"/>
  <c r="C93" i="5"/>
  <c r="C92" i="5"/>
  <c r="C91" i="5"/>
  <c r="C90" i="5"/>
  <c r="C89" i="5"/>
  <c r="C86" i="5"/>
  <c r="C85" i="5"/>
  <c r="C84" i="5"/>
  <c r="C83" i="5"/>
  <c r="C82" i="5"/>
  <c r="C79" i="5"/>
  <c r="C78" i="5"/>
  <c r="C75" i="5"/>
  <c r="C74" i="5"/>
  <c r="C73" i="5"/>
  <c r="C72" i="5"/>
  <c r="C71" i="5"/>
  <c r="C70" i="5"/>
  <c r="C69" i="5"/>
  <c r="C68" i="5"/>
  <c r="C67" i="5"/>
  <c r="C64" i="5"/>
  <c r="C63" i="5"/>
  <c r="C62" i="5"/>
  <c r="C61" i="5"/>
  <c r="C60" i="5"/>
  <c r="C59" i="5"/>
  <c r="C58" i="5"/>
  <c r="C55" i="5"/>
  <c r="C54" i="5"/>
  <c r="C53" i="5"/>
  <c r="C52" i="5"/>
  <c r="C48" i="5"/>
  <c r="C49" i="5"/>
  <c r="C46" i="5"/>
  <c r="C45" i="5"/>
  <c r="C43" i="5"/>
  <c r="C42" i="5"/>
  <c r="C41" i="5"/>
  <c r="C38" i="5"/>
  <c r="C36" i="5"/>
  <c r="C37" i="5"/>
  <c r="C35" i="5"/>
  <c r="C27" i="5"/>
  <c r="C28" i="5"/>
  <c r="C29" i="5"/>
  <c r="C30" i="5"/>
  <c r="C31" i="5"/>
  <c r="C32" i="5"/>
  <c r="C26" i="5"/>
  <c r="B8" i="5"/>
  <c r="B8" i="2"/>
  <c r="I120" i="4"/>
  <c r="C119" i="5" s="1"/>
  <c r="I114" i="4"/>
  <c r="C113" i="5" s="1"/>
  <c r="I96" i="4"/>
  <c r="C95" i="5" s="1"/>
  <c r="I89" i="4"/>
  <c r="C88" i="5" s="1"/>
  <c r="I82" i="4"/>
  <c r="C81" i="5" s="1"/>
  <c r="I78" i="4"/>
  <c r="C77" i="5" s="1"/>
  <c r="I52" i="4"/>
  <c r="C51" i="5" s="1"/>
  <c r="F4" i="5" s="1"/>
  <c r="D5" i="3" s="1"/>
  <c r="I46" i="4"/>
  <c r="C47" i="5" s="1"/>
  <c r="I26" i="4"/>
  <c r="C25" i="5" s="1"/>
  <c r="I10" i="4"/>
  <c r="C9" i="5" s="1"/>
  <c r="C72" i="2"/>
  <c r="C73" i="2"/>
  <c r="C74" i="2"/>
  <c r="C75" i="2"/>
  <c r="I78" i="1"/>
  <c r="C77" i="2" s="1"/>
  <c r="C11" i="2"/>
  <c r="C12" i="2"/>
  <c r="C13" i="2"/>
  <c r="C14" i="2"/>
  <c r="C15" i="2"/>
  <c r="C16" i="2"/>
  <c r="C17" i="2"/>
  <c r="C18" i="2"/>
  <c r="C19" i="2"/>
  <c r="C20" i="2"/>
  <c r="C21" i="2"/>
  <c r="C22" i="2"/>
  <c r="C23" i="2"/>
  <c r="C26" i="2"/>
  <c r="C27" i="2"/>
  <c r="C28" i="2"/>
  <c r="C29" i="2"/>
  <c r="C30" i="2"/>
  <c r="C31" i="2"/>
  <c r="C32" i="2"/>
  <c r="C35" i="2"/>
  <c r="C36" i="2"/>
  <c r="C37" i="2"/>
  <c r="C38" i="2"/>
  <c r="C41" i="2"/>
  <c r="C42" i="2"/>
  <c r="C43" i="2"/>
  <c r="C46" i="2"/>
  <c r="C47" i="2"/>
  <c r="C48" i="2"/>
  <c r="C49" i="2"/>
  <c r="C52" i="2"/>
  <c r="C53" i="2"/>
  <c r="C54" i="2"/>
  <c r="C55" i="2"/>
  <c r="C58" i="2"/>
  <c r="C59" i="2"/>
  <c r="C60" i="2"/>
  <c r="C61" i="2"/>
  <c r="C62" i="2"/>
  <c r="C63" i="2"/>
  <c r="C64" i="2"/>
  <c r="C67" i="2"/>
  <c r="C68" i="2"/>
  <c r="C69" i="2"/>
  <c r="C70" i="2"/>
  <c r="C71" i="2"/>
  <c r="C78" i="2"/>
  <c r="C79" i="2"/>
  <c r="C82" i="2"/>
  <c r="C83" i="2"/>
  <c r="C84" i="2"/>
  <c r="C85" i="2"/>
  <c r="C86" i="2"/>
  <c r="C89" i="2"/>
  <c r="C90" i="2"/>
  <c r="C91" i="2"/>
  <c r="C92" i="2"/>
  <c r="C93" i="2"/>
  <c r="C96" i="2"/>
  <c r="C97" i="2"/>
  <c r="C98" i="2"/>
  <c r="C99" i="2"/>
  <c r="C100" i="2"/>
  <c r="C101" i="2"/>
  <c r="C102" i="2"/>
  <c r="C103" i="2"/>
  <c r="C104" i="2"/>
  <c r="C105" i="2"/>
  <c r="C106" i="2"/>
  <c r="C107" i="2"/>
  <c r="C108" i="2"/>
  <c r="C109" i="2"/>
  <c r="C110" i="2"/>
  <c r="C111" i="2"/>
  <c r="C114" i="2"/>
  <c r="C115" i="2"/>
  <c r="C116" i="2"/>
  <c r="C117" i="2"/>
  <c r="C120" i="2"/>
  <c r="C121" i="2"/>
  <c r="C122" i="2"/>
  <c r="I114" i="1"/>
  <c r="C113" i="2" s="1"/>
  <c r="I96" i="1"/>
  <c r="C95" i="2" s="1"/>
  <c r="I120" i="1"/>
  <c r="C119" i="2" s="1"/>
  <c r="I89" i="1"/>
  <c r="C88" i="2" s="1"/>
  <c r="I82" i="1"/>
  <c r="C81" i="2" s="1"/>
  <c r="I58" i="1"/>
  <c r="C57" i="2" s="1"/>
  <c r="I52" i="1"/>
  <c r="C51" i="2" s="1"/>
  <c r="F4" i="2" s="1"/>
  <c r="D4" i="3" s="1"/>
  <c r="I26" i="1"/>
  <c r="C25" i="2" s="1"/>
  <c r="I10" i="1"/>
  <c r="C9" i="2" s="1"/>
  <c r="J3" i="3"/>
  <c r="G4" i="30" l="1"/>
  <c r="E15" i="3" s="1"/>
  <c r="G4" i="32"/>
  <c r="E17" i="3" s="1"/>
  <c r="C9" i="40"/>
  <c r="C9" i="31"/>
  <c r="J4" i="31" s="1"/>
  <c r="H16" i="3" s="1"/>
  <c r="G4" i="40"/>
  <c r="E18" i="3" s="1"/>
  <c r="C9" i="27"/>
  <c r="C9" i="33"/>
  <c r="J4" i="33" s="1"/>
  <c r="H20" i="3" s="1"/>
  <c r="I4" i="27"/>
  <c r="G8" i="3" s="1"/>
  <c r="C9" i="37"/>
  <c r="J4" i="42"/>
  <c r="H21" i="3" s="1"/>
  <c r="J4" i="40"/>
  <c r="H18" i="3" s="1"/>
  <c r="J4" i="32"/>
  <c r="H17" i="3" s="1"/>
  <c r="J17" i="3" s="1"/>
  <c r="K17" i="3" s="1"/>
  <c r="J4" i="11"/>
  <c r="H7" i="3" s="1"/>
  <c r="J4" i="2"/>
  <c r="H4" i="3" s="1"/>
  <c r="J4" i="5"/>
  <c r="H5" i="3" s="1"/>
  <c r="K4" i="40"/>
  <c r="I18" i="3" s="1"/>
  <c r="K4" i="9"/>
  <c r="I13" i="3" s="1"/>
  <c r="K4" i="32"/>
  <c r="I17" i="3" s="1"/>
  <c r="K4" i="11"/>
  <c r="I7" i="3" s="1"/>
  <c r="K4" i="42"/>
  <c r="I21" i="3" s="1"/>
  <c r="K4" i="44"/>
  <c r="I19" i="3" s="1"/>
  <c r="K4" i="31"/>
  <c r="I16" i="3" s="1"/>
  <c r="K4" i="29"/>
  <c r="I14" i="3" s="1"/>
  <c r="K4" i="5"/>
  <c r="I5" i="3" s="1"/>
  <c r="G4" i="7"/>
  <c r="E6" i="3" s="1"/>
  <c r="G4" i="29"/>
  <c r="E14" i="3" s="1"/>
  <c r="G4" i="5"/>
  <c r="E5" i="3" s="1"/>
  <c r="G4" i="42"/>
  <c r="E21" i="3" s="1"/>
  <c r="G4" i="31"/>
  <c r="E16" i="3" s="1"/>
  <c r="K4" i="28"/>
  <c r="I11" i="3" s="1"/>
  <c r="K4" i="2"/>
  <c r="I4" i="3" s="1"/>
  <c r="J4" i="27"/>
  <c r="H8" i="3" s="1"/>
  <c r="K4" i="7"/>
  <c r="I6" i="3" s="1"/>
  <c r="J6" i="3" s="1"/>
  <c r="K6" i="3" s="1"/>
  <c r="K4" i="26"/>
  <c r="I9" i="3" s="1"/>
  <c r="G4" i="27"/>
  <c r="E8" i="3" s="1"/>
  <c r="F4" i="9"/>
  <c r="D13" i="3" s="1"/>
  <c r="K4" i="27"/>
  <c r="I8" i="3" s="1"/>
  <c r="C9" i="26"/>
  <c r="J4" i="26" s="1"/>
  <c r="H9" i="3" s="1"/>
  <c r="I4" i="9"/>
  <c r="G13" i="3" s="1"/>
  <c r="G4" i="9"/>
  <c r="E13" i="3" s="1"/>
  <c r="G4" i="2"/>
  <c r="E4" i="3" s="1"/>
  <c r="G4" i="11"/>
  <c r="E7" i="3" s="1"/>
  <c r="K4" i="33"/>
  <c r="I20" i="3" s="1"/>
  <c r="C9" i="28"/>
  <c r="J4" i="28" s="1"/>
  <c r="H11" i="3" s="1"/>
  <c r="K4" i="30"/>
  <c r="I15" i="3" s="1"/>
  <c r="K4" i="36"/>
  <c r="I10" i="3" s="1"/>
  <c r="J4" i="37"/>
  <c r="H12" i="3" s="1"/>
  <c r="C9" i="29"/>
  <c r="J4" i="29" s="1"/>
  <c r="H14" i="3" s="1"/>
  <c r="H4" i="27"/>
  <c r="F8" i="3" s="1"/>
  <c r="G4" i="26"/>
  <c r="E9" i="3" s="1"/>
  <c r="J4" i="36"/>
  <c r="H10" i="3" s="1"/>
  <c r="K4" i="37"/>
  <c r="I12" i="3" s="1"/>
  <c r="G4" i="36"/>
  <c r="E10" i="3" s="1"/>
  <c r="G4" i="37"/>
  <c r="E12" i="3" s="1"/>
  <c r="C9" i="44"/>
  <c r="J4" i="44" s="1"/>
  <c r="H19" i="3" s="1"/>
  <c r="G4" i="44"/>
  <c r="E19" i="3" s="1"/>
  <c r="C9" i="30"/>
  <c r="J4" i="30" s="1"/>
  <c r="H15" i="3" s="1"/>
  <c r="J18" i="3" l="1"/>
  <c r="K18" i="3" s="1"/>
  <c r="J21" i="3"/>
  <c r="K21" i="3" s="1"/>
  <c r="J11" i="3"/>
  <c r="K11" i="3" s="1"/>
  <c r="J8" i="3"/>
  <c r="K8" i="3" s="1"/>
  <c r="J20" i="3"/>
  <c r="K20" i="3" s="1"/>
  <c r="J7" i="3"/>
  <c r="K7" i="3" s="1"/>
  <c r="J5" i="3"/>
  <c r="K5" i="3" s="1"/>
  <c r="J19" i="3"/>
  <c r="K19" i="3" s="1"/>
  <c r="J16" i="3"/>
  <c r="K16" i="3" s="1"/>
  <c r="J15" i="3"/>
  <c r="K15" i="3" s="1"/>
  <c r="J10" i="3"/>
  <c r="K10" i="3" s="1"/>
  <c r="J9" i="3"/>
  <c r="K9" i="3" s="1"/>
  <c r="J4" i="3"/>
  <c r="K4" i="3" s="1"/>
  <c r="J12" i="3"/>
  <c r="K12" i="3" s="1"/>
  <c r="J14" i="3"/>
  <c r="K14" i="3" s="1"/>
  <c r="J4" i="9"/>
  <c r="H13" i="3" s="1"/>
  <c r="J13" i="3" s="1"/>
  <c r="K13" i="3" s="1"/>
</calcChain>
</file>

<file path=xl/comments1.xml><?xml version="1.0" encoding="utf-8"?>
<comments xmlns="http://schemas.openxmlformats.org/spreadsheetml/2006/main">
  <authors>
    <author>Cathie Hickson</author>
  </authors>
  <commentList>
    <comment ref="C15" authorId="0">
      <text>
        <r>
          <rPr>
            <b/>
            <sz val="9"/>
            <color indexed="81"/>
            <rFont val="Tahoma"/>
            <family val="2"/>
          </rPr>
          <t>Cathie Hickson:</t>
        </r>
        <r>
          <rPr>
            <sz val="9"/>
            <color indexed="81"/>
            <rFont val="Tahoma"/>
            <family val="2"/>
          </rPr>
          <t xml:space="preserve">
</t>
        </r>
      </text>
    </comment>
    <comment ref="E15" authorId="0">
      <text>
        <r>
          <rPr>
            <b/>
            <sz val="9"/>
            <color indexed="81"/>
            <rFont val="Tahoma"/>
            <family val="2"/>
          </rPr>
          <t>Cathie Hickson:</t>
        </r>
        <r>
          <rPr>
            <sz val="9"/>
            <color indexed="81"/>
            <rFont val="Tahoma"/>
            <family val="2"/>
          </rPr>
          <t xml:space="preserve">
</t>
        </r>
      </text>
    </comment>
    <comment ref="H15" authorId="0">
      <text>
        <r>
          <rPr>
            <b/>
            <sz val="9"/>
            <color indexed="81"/>
            <rFont val="Tahoma"/>
            <family val="2"/>
          </rPr>
          <t>Cathie Hickson:</t>
        </r>
        <r>
          <rPr>
            <sz val="9"/>
            <color indexed="81"/>
            <rFont val="Tahoma"/>
            <family val="2"/>
          </rPr>
          <t xml:space="preserve">
</t>
        </r>
      </text>
    </comment>
  </commentList>
</comments>
</file>

<file path=xl/sharedStrings.xml><?xml version="1.0" encoding="utf-8"?>
<sst xmlns="http://schemas.openxmlformats.org/spreadsheetml/2006/main" count="9386" uniqueCount="1201">
  <si>
    <t>Comments</t>
  </si>
  <si>
    <t>Favourable</t>
  </si>
  <si>
    <t>Unfavourable</t>
  </si>
  <si>
    <t>Potential time commitment to resolve (days; months; years)</t>
  </si>
  <si>
    <t>Cost (High, Med, Low)</t>
  </si>
  <si>
    <t xml:space="preserve">Topographic map sheets (name and code) </t>
  </si>
  <si>
    <t>Geological map sheets (name and code)</t>
  </si>
  <si>
    <t>A.</t>
  </si>
  <si>
    <t>Size/potential/type</t>
  </si>
  <si>
    <t>3D permeability (heat exchange potential)</t>
  </si>
  <si>
    <t>Recent magmatism</t>
  </si>
  <si>
    <t>B.</t>
  </si>
  <si>
    <t>Exploration Uncertainty (Risk)</t>
  </si>
  <si>
    <t>Degree of identification of resources/reserves</t>
  </si>
  <si>
    <t>Expected authorization date</t>
  </si>
  <si>
    <t>Specific timing of exploration (2 + 2 years, BC 8 years, etc.)</t>
  </si>
  <si>
    <t>Degree of previous exploration (can be good or bad)</t>
  </si>
  <si>
    <t>Exploration to exploitation (Difficult to easy)</t>
  </si>
  <si>
    <t>C.</t>
  </si>
  <si>
    <t>Environmental Issues</t>
  </si>
  <si>
    <t>Endangered species</t>
  </si>
  <si>
    <t>Geothermal surface features</t>
  </si>
  <si>
    <t>D.</t>
  </si>
  <si>
    <t xml:space="preserve">Bidding Area </t>
  </si>
  <si>
    <t>Other claim rights(Mining and/or Oil)</t>
  </si>
  <si>
    <t>E.</t>
  </si>
  <si>
    <t>Market</t>
  </si>
  <si>
    <t>Time Limits? (Business agreements, Operating/generating-by deadlines?)</t>
  </si>
  <si>
    <t>F.</t>
  </si>
  <si>
    <t>Transmission Line Infrastructure</t>
  </si>
  <si>
    <t xml:space="preserve">State of the Infrastructure </t>
  </si>
  <si>
    <t>Transmission route (distance, terrain and costs)</t>
  </si>
  <si>
    <t>Wheeling power</t>
  </si>
  <si>
    <t>Transmission providers</t>
  </si>
  <si>
    <t>G.</t>
  </si>
  <si>
    <t>General Criteria of the Geothermal Law</t>
  </si>
  <si>
    <t>Carbon credits</t>
  </si>
  <si>
    <t>Lease time and ability to renew or extend exploration licence</t>
  </si>
  <si>
    <t>Issues (and timing) related to conversion from exploration to exploitation</t>
  </si>
  <si>
    <t>Time frame for exploitation licence</t>
  </si>
  <si>
    <t>H.</t>
  </si>
  <si>
    <t>Community Issues</t>
  </si>
  <si>
    <t>Indigenous Law and Indigenous Development Areas</t>
  </si>
  <si>
    <t>Community action</t>
  </si>
  <si>
    <t>Surface Rights</t>
  </si>
  <si>
    <t>Tourism</t>
  </si>
  <si>
    <t>I.</t>
  </si>
  <si>
    <t xml:space="preserve">Water rights </t>
  </si>
  <si>
    <t>availability for drilling</t>
  </si>
  <si>
    <t>J.</t>
  </si>
  <si>
    <t>Engineering</t>
  </si>
  <si>
    <t>Construction issues</t>
  </si>
  <si>
    <t>Transportation issues</t>
  </si>
  <si>
    <t>Architectural Issues (blend/hide into environment? Local styles? Etc.)</t>
  </si>
  <si>
    <t>K.</t>
  </si>
  <si>
    <t>Non electrical infrastructure (roads and habitation)</t>
  </si>
  <si>
    <t>Nearest large community &gt; 50,000</t>
  </si>
  <si>
    <t>Nearest road and condition</t>
  </si>
  <si>
    <t>Current access conditions (restrictions)</t>
  </si>
  <si>
    <t>Terrain and distance factor for road building</t>
  </si>
  <si>
    <t>L.</t>
  </si>
  <si>
    <t>Estimated size of resource</t>
  </si>
  <si>
    <t>Grants</t>
  </si>
  <si>
    <t>Tax holidays</t>
  </si>
  <si>
    <t>Tax relief</t>
  </si>
  <si>
    <t>Loan guarantees</t>
  </si>
  <si>
    <t>General idea of royalties</t>
  </si>
  <si>
    <t>Private land owner or government land</t>
  </si>
  <si>
    <t>Tax rate in the country</t>
  </si>
  <si>
    <t>Transmission Tariffs</t>
  </si>
  <si>
    <t>M.</t>
  </si>
  <si>
    <t xml:space="preserve"> Regional geological map (1:250 or 500,000?)</t>
  </si>
  <si>
    <t>N.</t>
  </si>
  <si>
    <t>Other issues and considerations</t>
  </si>
  <si>
    <t>Geothermal Area - Bidding and/or type of land holding (private/gov/lease/etc.)</t>
  </si>
  <si>
    <t>ADDITIONAL NOTES OR COMMENTS</t>
  </si>
  <si>
    <t>Column1</t>
  </si>
  <si>
    <t>Column2</t>
  </si>
  <si>
    <t>Column3</t>
  </si>
  <si>
    <t>Column4</t>
  </si>
  <si>
    <t>Column5</t>
  </si>
  <si>
    <t>Column6</t>
  </si>
  <si>
    <t>Column7</t>
  </si>
  <si>
    <t>Column8</t>
  </si>
  <si>
    <t>OVERALL COMMENTS/ASSESSMENT</t>
  </si>
  <si>
    <t>Maps</t>
  </si>
  <si>
    <t>Other</t>
  </si>
  <si>
    <t>Country/state/community</t>
  </si>
  <si>
    <t>AREA OF INTEREST</t>
  </si>
  <si>
    <t>Nearest community name</t>
  </si>
  <si>
    <t>Potential drilling issues</t>
  </si>
  <si>
    <t>Mineral indicators and/or surface alteration</t>
  </si>
  <si>
    <t>Water &amp; Gas chemistry</t>
  </si>
  <si>
    <t>Surface thermal features (type, temperature)</t>
  </si>
  <si>
    <t>General geological setting</t>
  </si>
  <si>
    <t>Royalties/Fees</t>
  </si>
  <si>
    <t>Structural setting / seismic / tectonics</t>
  </si>
  <si>
    <t>Protected areas (type and classification)</t>
  </si>
  <si>
    <t>Direct sales possible</t>
  </si>
  <si>
    <t>Land claims</t>
  </si>
  <si>
    <t>Visual considerations</t>
  </si>
  <si>
    <t>nearest community and size</t>
  </si>
  <si>
    <t>Column52</t>
  </si>
  <si>
    <t>Numerical favourability index</t>
  </si>
  <si>
    <t>Transmission Line</t>
  </si>
  <si>
    <t>Environmental</t>
  </si>
  <si>
    <t>Community</t>
  </si>
  <si>
    <t>Resource</t>
  </si>
  <si>
    <t>Weighted Total</t>
  </si>
  <si>
    <t>Roading access &amp; Constructability</t>
  </si>
  <si>
    <t>Finance &amp; Regulations</t>
  </si>
  <si>
    <t>F</t>
  </si>
  <si>
    <t>C</t>
  </si>
  <si>
    <t>H</t>
  </si>
  <si>
    <t>A+B+M</t>
  </si>
  <si>
    <t>I+J+K</t>
  </si>
  <si>
    <t>INDEX # USED</t>
  </si>
  <si>
    <t>D+E+G+L</t>
  </si>
  <si>
    <t xml:space="preserve"> (N not considered)</t>
  </si>
  <si>
    <t>A.1</t>
  </si>
  <si>
    <t>A.2</t>
  </si>
  <si>
    <t>A.3</t>
  </si>
  <si>
    <t>A.4</t>
  </si>
  <si>
    <t>A.5</t>
  </si>
  <si>
    <t>A.6</t>
  </si>
  <si>
    <t>A.7</t>
  </si>
  <si>
    <t>A.8</t>
  </si>
  <si>
    <t>A.9</t>
  </si>
  <si>
    <t>A.10</t>
  </si>
  <si>
    <t>A.11</t>
  </si>
  <si>
    <t>A.12</t>
  </si>
  <si>
    <t>A.13</t>
  </si>
  <si>
    <t>A.14</t>
  </si>
  <si>
    <t>B.1</t>
  </si>
  <si>
    <t>B.2</t>
  </si>
  <si>
    <t>B.3</t>
  </si>
  <si>
    <t>B.4</t>
  </si>
  <si>
    <t>B.5</t>
  </si>
  <si>
    <t>B.6</t>
  </si>
  <si>
    <t>B.7</t>
  </si>
  <si>
    <t>C.1</t>
  </si>
  <si>
    <t>C.2</t>
  </si>
  <si>
    <t>C.3</t>
  </si>
  <si>
    <t>C.4</t>
  </si>
  <si>
    <t>D.1</t>
  </si>
  <si>
    <t>D.2</t>
  </si>
  <si>
    <t>D.3</t>
  </si>
  <si>
    <t>E.1</t>
  </si>
  <si>
    <t>E.2</t>
  </si>
  <si>
    <t>E.3</t>
  </si>
  <si>
    <t>E.4</t>
  </si>
  <si>
    <t>F.1</t>
  </si>
  <si>
    <t>F.2</t>
  </si>
  <si>
    <t>F.3</t>
  </si>
  <si>
    <t>F.4</t>
  </si>
  <si>
    <t>G.1</t>
  </si>
  <si>
    <t>G.2</t>
  </si>
  <si>
    <t>G.3</t>
  </si>
  <si>
    <t>G.4</t>
  </si>
  <si>
    <t>G.5</t>
  </si>
  <si>
    <t>G.6</t>
  </si>
  <si>
    <t>G.7</t>
  </si>
  <si>
    <t>H.1</t>
  </si>
  <si>
    <t>H.2</t>
  </si>
  <si>
    <t>H.3</t>
  </si>
  <si>
    <t>H.4</t>
  </si>
  <si>
    <t>H.5</t>
  </si>
  <si>
    <t>H.6</t>
  </si>
  <si>
    <t>I.1</t>
  </si>
  <si>
    <t>I.2</t>
  </si>
  <si>
    <t>J.1</t>
  </si>
  <si>
    <t>J.2</t>
  </si>
  <si>
    <t>J.4</t>
  </si>
  <si>
    <t>J.5</t>
  </si>
  <si>
    <t>K.1</t>
  </si>
  <si>
    <t>K.2</t>
  </si>
  <si>
    <t>K.4</t>
  </si>
  <si>
    <t>K.5</t>
  </si>
  <si>
    <t>L.1</t>
  </si>
  <si>
    <t>L.2</t>
  </si>
  <si>
    <t>L.3</t>
  </si>
  <si>
    <t>L.4</t>
  </si>
  <si>
    <t>L.5</t>
  </si>
  <si>
    <t>L.6</t>
  </si>
  <si>
    <t>L.7</t>
  </si>
  <si>
    <t>L.8</t>
  </si>
  <si>
    <t>L.9</t>
  </si>
  <si>
    <t>L.10</t>
  </si>
  <si>
    <t>L.11</t>
  </si>
  <si>
    <t>L.12</t>
  </si>
  <si>
    <t>L.13</t>
  </si>
  <si>
    <t>L.14</t>
  </si>
  <si>
    <t>L.15</t>
  </si>
  <si>
    <t>L.16</t>
  </si>
  <si>
    <t>M.1</t>
  </si>
  <si>
    <t>M.2</t>
  </si>
  <si>
    <t>M.3</t>
  </si>
  <si>
    <t>M.4</t>
  </si>
  <si>
    <t>N.1</t>
  </si>
  <si>
    <t>N.2</t>
  </si>
  <si>
    <t>N.3</t>
  </si>
  <si>
    <t>J.0</t>
  </si>
  <si>
    <t>K.0</t>
  </si>
  <si>
    <t>Surface spring flow rates and Resource recharge</t>
  </si>
  <si>
    <t>Potential Resource host rocks</t>
  </si>
  <si>
    <t>Likelihood of covering Resource with concession</t>
  </si>
  <si>
    <t>Resource potential</t>
  </si>
  <si>
    <t>Surface Operational capacity (enough stable area for drilling and facilities planned?)</t>
  </si>
  <si>
    <t>Potential commodities for direct use applications</t>
  </si>
  <si>
    <t>Political stability and community relationship to development</t>
  </si>
  <si>
    <t>Renewal energy "green value" for potential development</t>
  </si>
  <si>
    <t>Laws governing direct-use renewable energy sources</t>
  </si>
  <si>
    <t>General Criteria of the water resources law</t>
  </si>
  <si>
    <t>availability for proposed development</t>
  </si>
  <si>
    <t xml:space="preserve">Development proposal and design </t>
  </si>
  <si>
    <t>Special construction issues (heat exchanger &amp; full injection)</t>
  </si>
  <si>
    <t>Development value (greenhouses; tourism; heating; etc.)</t>
  </si>
  <si>
    <t>Market price for similar commodities not using direct-use heat</t>
  </si>
  <si>
    <t>Green power premium for commodity?</t>
  </si>
  <si>
    <t>Commodity price</t>
  </si>
  <si>
    <t>Development Finance</t>
  </si>
  <si>
    <t>Marketing implications</t>
  </si>
  <si>
    <t>Are there any green use incentives?</t>
  </si>
  <si>
    <t>DRAFT EXAMPLE GEOTHERMAL DECSION MATRIX WORKSHEET</t>
  </si>
  <si>
    <t>Temperature gradient/ Heat flow data</t>
  </si>
  <si>
    <t>Geophysics (type and interpretation if available)</t>
  </si>
  <si>
    <t>Brief description of geological setting of thermal features (i.e. springs emanate from fluvial gravels; beside a river; etc.)</t>
  </si>
  <si>
    <t>Geothermal Area - Bidding and/or type of land holding (private/government/lease/etc.)</t>
  </si>
  <si>
    <t xml:space="preserve">Electrical generation potential? Competition or collaboration possible from Companies present </t>
  </si>
  <si>
    <t>Regional topographic map showing population centres, roads and other infrastructure including electrical grid and nearest substation and/or generating station. (1:500,000?)</t>
  </si>
  <si>
    <t>Regional map showing land tenure in area – geothermal concessions, mining concessions, private land holds, public or national lands (parks) (1:500,000?)</t>
  </si>
  <si>
    <t xml:space="preserve"> Detailed geological map of the immediate area of the concessions (1:50,000 or 100,000)</t>
  </si>
  <si>
    <t>H.7</t>
  </si>
  <si>
    <t>Traditional use area: trapping, hunting, food and medicinal plants, fishing activities</t>
  </si>
  <si>
    <t>H.8</t>
  </si>
  <si>
    <t>Traditional use area: Community sacred site, gathering place or event sites</t>
  </si>
  <si>
    <t>H.9</t>
  </si>
  <si>
    <t>Traditional use area: archeology sites and other areas of significance</t>
  </si>
  <si>
    <t> Spatial concentration of potential customers</t>
  </si>
  <si>
    <t> Distance to market for prospective commodities</t>
  </si>
  <si>
    <t> Costs to potential customers to receive Direct-use benefits</t>
  </si>
  <si>
    <t>yes</t>
  </si>
  <si>
    <t>no</t>
  </si>
  <si>
    <t>Fracture permeability</t>
  </si>
  <si>
    <t>Fractured rock</t>
  </si>
  <si>
    <t>Lots of evidence of fracturing/faulting</t>
  </si>
  <si>
    <t xml:space="preserve">Nearest large community: </t>
  </si>
  <si>
    <t xml:space="preserve">Topographic map sheets (name and code) : </t>
  </si>
  <si>
    <t>lake coverage; Borealis holds permit</t>
  </si>
  <si>
    <t>good</t>
  </si>
  <si>
    <t>2016/2017</t>
  </si>
  <si>
    <t>Reservoir covers part of the area; steep mountain valley</t>
  </si>
  <si>
    <t>yes used for bathing</t>
  </si>
  <si>
    <t>KWL report</t>
  </si>
  <si>
    <t>Community engaged in economic evaluation</t>
  </si>
  <si>
    <t>Current geothermal lease has been renewed and active exploration is underway (Borealis web site)</t>
  </si>
  <si>
    <t>20 km piping distance; moderate slopes</t>
  </si>
  <si>
    <t>n/a</t>
  </si>
  <si>
    <t>important aspect is the temperature criteria; under 80 C Crown Land Tenure; above geothermal law.</t>
  </si>
  <si>
    <t>need a water use licence</t>
  </si>
  <si>
    <t>yes, with a licence</t>
  </si>
  <si>
    <t>lease has been renewed once; could be done under crown land tenure</t>
  </si>
  <si>
    <t>If done under a geothermal lease specific work program is required.</t>
  </si>
  <si>
    <t>Crown land tenure takes weeks to months, depending on the length of tenure requested; lease up to 30 years</t>
  </si>
  <si>
    <t>none known</t>
  </si>
  <si>
    <t>Kamloops</t>
  </si>
  <si>
    <t>Kamloops is a major center for trades and material</t>
  </si>
  <si>
    <t>different stages; two groups</t>
  </si>
  <si>
    <t>treaty and crown land</t>
  </si>
  <si>
    <t>lots of logging and forest service road access</t>
  </si>
  <si>
    <t>asserted territory of Lheidli (stage 5); Borealis does not have a MOU with Lheidli</t>
  </si>
  <si>
    <t>unpaved road</t>
  </si>
  <si>
    <t>unpaved roads; close enough to Valemount for staff</t>
  </si>
  <si>
    <t>no requirements for new roads</t>
  </si>
  <si>
    <t>Kamloops and Edmonton closest markets</t>
  </si>
  <si>
    <t>long distances</t>
  </si>
  <si>
    <t>no subsidies</t>
  </si>
  <si>
    <t>Canoe Creek - Valemount</t>
  </si>
  <si>
    <t>Clarke Lake</t>
  </si>
  <si>
    <t>AREA OF INTEREST:</t>
  </si>
  <si>
    <t xml:space="preserve">Nearest community name: </t>
  </si>
  <si>
    <t>Valemount</t>
  </si>
  <si>
    <t>Nearest community name:</t>
  </si>
  <si>
    <t xml:space="preserve">AREA OF INTEREST: </t>
  </si>
  <si>
    <t>Fort Nelson</t>
  </si>
  <si>
    <t>Prince George</t>
  </si>
  <si>
    <t>well known</t>
  </si>
  <si>
    <t>carbonate reef rocks</t>
  </si>
  <si>
    <t>high formation permeability</t>
  </si>
  <si>
    <t xml:space="preserve">N/A. Temp estimate based on direct measurements in DSTs. </t>
  </si>
  <si>
    <t>large (6.2 km3), reservoir temp estimated at 115C based on drill stem test (DST) records from natural gas wells (range 81 - 123C).</t>
  </si>
  <si>
    <t>Seismic surveys available in area. Regional aeromagnetic surveys conducted for gas field identified main basements and fault trends.</t>
  </si>
  <si>
    <t>Reservoir has large area, well defined by natural gas drilling. No current geothermal permits.</t>
  </si>
  <si>
    <t>High degree of natural gas exploration, no specific work done for geothermal applications.</t>
  </si>
  <si>
    <t xml:space="preserve">Sufficient level ground exists for development. Gas field operations provide some infrastructure. </t>
  </si>
  <si>
    <t>Existing wells not likely useful, may be usable for injections (case by case basis).</t>
  </si>
  <si>
    <t>No geothermal tracts nearby.</t>
  </si>
  <si>
    <t>Within oil and gas management area and overlapping petroleum and natural gas tenures exist. No existing mineral, coal titles.</t>
  </si>
  <si>
    <t>Fort Nelson is developing a Water Management Plan. May be positive/negative.</t>
  </si>
  <si>
    <t>10 km of new 138 kV transmission necessary</t>
  </si>
  <si>
    <t xml:space="preserve">~ 10 km piping distance, flat; potential wetland conditions and crossing Fort Nelson River necessary. </t>
  </si>
  <si>
    <t>Treaty 8 land area</t>
  </si>
  <si>
    <t>lots of logging, oil and gas, hydro, seismic development infrastructure</t>
  </si>
  <si>
    <t xml:space="preserve">Alaska highway tourism, seasonal due to harsh winters. Nearest hot springs offer limited soaking, not easily accessed. </t>
  </si>
  <si>
    <t xml:space="preserve">Treaty 8 First Nations: Acho Dene Koe (NWT), Dene Tha' (AB), Doig River, Fort Nelson, Prophet River, West Moberly. </t>
  </si>
  <si>
    <t>Prince George is a major center for trades and material</t>
  </si>
  <si>
    <t>Fort Nelson (3900 people)</t>
  </si>
  <si>
    <t>unpaved roads; close enough to Fort Nelson for staff</t>
  </si>
  <si>
    <t>No surface manifestations. Reported maximum from deepened natural gas well was 1,800 m3/day. Productivity of well drilled with larger diameter for geothermal production estimated 8,400 m3/day. Reservoir is reported to have strong reservoir recharge.</t>
  </si>
  <si>
    <t>Unknown</t>
  </si>
  <si>
    <t xml:space="preserve">Extensive gas drilling. Less than 80C water aquifer location unknown. </t>
  </si>
  <si>
    <t>Clearwater</t>
  </si>
  <si>
    <t>unknown</t>
  </si>
  <si>
    <t>Ray mineral and Clearwater springs are known to be geothermal</t>
  </si>
  <si>
    <t>Springs are cold springs related to faulting and subsurface flow under lava flows.</t>
  </si>
  <si>
    <t>magnetic data available</t>
  </si>
  <si>
    <t>fractures related to young volcanism</t>
  </si>
  <si>
    <t>none identified</t>
  </si>
  <si>
    <t>low</t>
  </si>
  <si>
    <t xml:space="preserve">Permitting process and First Nation consultations will be lengthy. Drilling will be 20km from surface manifestations. </t>
  </si>
  <si>
    <t xml:space="preserve"> Young volcanic features are within a provincial park.</t>
  </si>
  <si>
    <t>regional and thesis work around the area</t>
  </si>
  <si>
    <t>unlikely to be a resource in close proximity to the town; deep faulting in the N. Thompson is a potential target.</t>
  </si>
  <si>
    <t>Clearwater-Wells Gray</t>
  </si>
  <si>
    <t>Wells Gray-Clearwater provincial park &lt;2 km away (to the North) from townsite</t>
  </si>
  <si>
    <t>provincial park so any structures would need to fit or blend into the surroundings.</t>
  </si>
  <si>
    <t>mushroom drying;</t>
  </si>
  <si>
    <t>no current lease; no lease target outside of park</t>
  </si>
  <si>
    <t>Crown land tenure takes weeks to months, depending on the length of tenure requested; lease up to 30 years; Provincial Park</t>
  </si>
  <si>
    <t>Simpcw and Neskonlith not in negotiation but claim the territory.</t>
  </si>
  <si>
    <t>provincial park draws many visitors to experience wilderness values of the park.</t>
  </si>
  <si>
    <t>yes, if development is outside of park</t>
  </si>
  <si>
    <t>paved and gravel roads</t>
  </si>
  <si>
    <t>paved and unpaved road</t>
  </si>
  <si>
    <t>no restrictions</t>
  </si>
  <si>
    <t>Clearwater (2331)</t>
  </si>
  <si>
    <t>Good highway access to Kamloops and larger centres</t>
  </si>
  <si>
    <t>Pemberton</t>
  </si>
  <si>
    <t>North Vancouver</t>
  </si>
  <si>
    <t>This is an area of high heat flow and major structures.  This may make it more favourable that just the surface expression of springs might indicate.</t>
  </si>
  <si>
    <t>Surface manifestations, but resource not defined; need to define depth of waters less than 80 C;  Borealis recently signed a direct heat agreement that entails using the cooled waste water (~70 degrees Celsius) coming from the power plant after power generation for purposes such as sustaining a community greenhouse for food growth and possible public hot springs facilities</t>
  </si>
  <si>
    <t>no reported progress</t>
  </si>
  <si>
    <t>none reported</t>
  </si>
  <si>
    <t>high</t>
  </si>
  <si>
    <t>near a large strato volcano with recent eruptive history.</t>
  </si>
  <si>
    <t>15 km3 (KWL &amp; GT 2015) 100 -200 MW</t>
  </si>
  <si>
    <t>high heat flows; T up to 270 at 1,200 m</t>
  </si>
  <si>
    <t>measured and calculated T up to 270</t>
  </si>
  <si>
    <t>extensive surface alteration; lead to failure in Capricorn Creek, 2010</t>
  </si>
  <si>
    <t>multiple seeps and springs used for bathing</t>
  </si>
  <si>
    <t xml:space="preserve">2350 yrBP explosive to passive dacite eruption </t>
  </si>
  <si>
    <t>low formation permeability; but potentially good fracture permeability</t>
  </si>
  <si>
    <t>Hard and abrasive formation</t>
  </si>
  <si>
    <t>Specific timing of exploration (BC 7 years)</t>
  </si>
  <si>
    <t>limited</t>
  </si>
  <si>
    <t xml:space="preserve">Distance from Pemberton remains an issue.  With new hydro project much more favourable for electrical generation.  New road/access makes bathing/spa more likely, but travel distance is still significant.  Upwards of 30,000 visitors/year were recorded prior to the destruction of the road by landslide. </t>
  </si>
  <si>
    <t>significant exploration and drilling</t>
  </si>
  <si>
    <t>steep terrain subject to landslides and snow avalanches.</t>
  </si>
  <si>
    <t>Vivid Dancer dragon fly; spotted owl; plants</t>
  </si>
  <si>
    <t>prior to landslide were heavily used</t>
  </si>
  <si>
    <t>Other claim rights (Mining and/or Oil)</t>
  </si>
  <si>
    <t>mushroom drying; forest products</t>
  </si>
  <si>
    <t>current geothermal lease expires in 2017</t>
  </si>
  <si>
    <t>Transmission line with Energex project</t>
  </si>
  <si>
    <t>gravel roads on east side recently upgraded; west side road still not completed.</t>
  </si>
  <si>
    <t>rebuild road through Capricorn or on south side of Meager Creek.</t>
  </si>
  <si>
    <t>A</t>
  </si>
  <si>
    <t>B</t>
  </si>
  <si>
    <t>D</t>
  </si>
  <si>
    <t>E</t>
  </si>
  <si>
    <t>G</t>
  </si>
  <si>
    <t>I</t>
  </si>
  <si>
    <t>J</t>
  </si>
  <si>
    <t>K</t>
  </si>
  <si>
    <t>L</t>
  </si>
  <si>
    <t>M</t>
  </si>
  <si>
    <t>N</t>
  </si>
  <si>
    <t>O</t>
  </si>
  <si>
    <t>P</t>
  </si>
  <si>
    <t>Q</t>
  </si>
  <si>
    <t>R</t>
  </si>
  <si>
    <t>Iskut</t>
  </si>
  <si>
    <t>King Island</t>
  </si>
  <si>
    <t>Lakelse Lake (20 MW)</t>
  </si>
  <si>
    <t>Canoe Creek - Valemount (15 MW)</t>
  </si>
  <si>
    <t>Clarke Lake (34 MW)</t>
  </si>
  <si>
    <t>Clearwater (10 MW)</t>
  </si>
  <si>
    <t>Mount Meager (100 - 200 MW)</t>
  </si>
  <si>
    <t>Kootenay (20 MW)</t>
  </si>
  <si>
    <t>Iskut (10 MW)</t>
  </si>
  <si>
    <t>Jedney area (15 MW)</t>
  </si>
  <si>
    <t>King Island (20 MW)</t>
  </si>
  <si>
    <t>Lower Arrow Lake (20 MW)</t>
  </si>
  <si>
    <t>Mt. Cayley (50 MW)</t>
  </si>
  <si>
    <t>Mt. Garibaldi (50 MW)</t>
  </si>
  <si>
    <t>Mt. Silverthrone (50 MW)</t>
  </si>
  <si>
    <t>Nazko Cone (10 MW)</t>
  </si>
  <si>
    <t>Okanagan (20 MW)</t>
  </si>
  <si>
    <t>Sloquet Creek (10 MW)</t>
  </si>
  <si>
    <t>Sphaler Creek (10 MW)</t>
  </si>
  <si>
    <t>Upper Arrow (20 MW)</t>
  </si>
  <si>
    <t>Suggested favourability for Direct-use</t>
  </si>
  <si>
    <t>moderate</t>
  </si>
  <si>
    <t>Lakelse Lake</t>
  </si>
  <si>
    <t xml:space="preserve">Clarke Lake has a significant resource and a fair population center that could utilize Direct-use for district heating or other applications.  Given the extensive area of high heat flow in NE BC it is likely that waters &lt;80 C could be found within an economic distance of the town site. Community has a planning document that includes a Green House Action Plan (June 2010) that states that geothermal energy is considered for the community. https://nr.civicweb.net/filepro/documents/90854?preview=38879 </t>
  </si>
  <si>
    <t>Mt. Cayley</t>
  </si>
  <si>
    <t>Mt. Garibaldi</t>
  </si>
  <si>
    <t>Mt. Silverthrone</t>
  </si>
  <si>
    <t>Nazko Cone</t>
  </si>
  <si>
    <t>Sphaler Creek</t>
  </si>
  <si>
    <t>Large hydro project nearby</t>
  </si>
  <si>
    <t>logging and gas field development in the area</t>
  </si>
  <si>
    <t>no specific tourism site</t>
  </si>
  <si>
    <t>crown land grant</t>
  </si>
  <si>
    <t>see individual First nations: Blueberry River, Dene Tha', Doig River, Halfway River, Prophet River, west Moberly</t>
  </si>
  <si>
    <t>as above</t>
  </si>
  <si>
    <t>actual reservoir has not been defined</t>
  </si>
  <si>
    <t>45°C/km</t>
  </si>
  <si>
    <r>
      <t>yes; part of the field is sour with H</t>
    </r>
    <r>
      <rPr>
        <vertAlign val="subscript"/>
        <sz val="11"/>
        <color theme="1"/>
        <rFont val="Calibri"/>
        <family val="2"/>
        <scheme val="minor"/>
      </rPr>
      <t>2</t>
    </r>
    <r>
      <rPr>
        <sz val="11"/>
        <color theme="1"/>
        <rFont val="Calibri"/>
        <family val="2"/>
        <scheme val="minor"/>
      </rPr>
      <t>S</t>
    </r>
  </si>
  <si>
    <t>good information from well cuttings</t>
  </si>
  <si>
    <t>no surface features</t>
  </si>
  <si>
    <t>likely good permeability</t>
  </si>
  <si>
    <t>sedimentary basin</t>
  </si>
  <si>
    <t>good knowledge of area due to drilling</t>
  </si>
  <si>
    <t>a number of regional geophysical studies</t>
  </si>
  <si>
    <t>sedimentary sequence</t>
  </si>
  <si>
    <t>unlikely based on knowledge of the area</t>
  </si>
  <si>
    <r>
      <t>cooler &lt; 80</t>
    </r>
    <r>
      <rPr>
        <sz val="11"/>
        <color theme="1"/>
        <rFont val="Calibri"/>
        <family val="2"/>
      </rPr>
      <t>° C water is not reported above the 130-140° C waters in the gas bearing aquifer</t>
    </r>
  </si>
  <si>
    <t>Given shallower target should not be conflict with oil and gas.</t>
  </si>
  <si>
    <t>Specific timing of exploration (7 years BC)</t>
  </si>
  <si>
    <t>good terrain; also road access</t>
  </si>
  <si>
    <t>closest park is 40 km away</t>
  </si>
  <si>
    <t>yes, see KWL and Geothermex (2015)</t>
  </si>
  <si>
    <t>remote location along the Alaska Highway; locally collected wild foods (mushrooms); forest products.</t>
  </si>
  <si>
    <t>not part of a town planning process</t>
  </si>
  <si>
    <t>very limited population</t>
  </si>
  <si>
    <t>high on a per capita basis</t>
  </si>
  <si>
    <t>Fort St. John</t>
  </si>
  <si>
    <t>no planning underway</t>
  </si>
  <si>
    <t>Very remote area with limited population base to build a development.</t>
  </si>
  <si>
    <t>Remote location with limited population and development</t>
  </si>
  <si>
    <t>I+J+K+N</t>
  </si>
  <si>
    <t>no known issues; but limited population</t>
  </si>
  <si>
    <t>hot springs used for healing purposes</t>
  </si>
  <si>
    <t>recreation destination</t>
  </si>
  <si>
    <t>logging</t>
  </si>
  <si>
    <t>Heiltsuk and Naxalk First Nations</t>
  </si>
  <si>
    <t>treaty rights and crown land</t>
  </si>
  <si>
    <t>resource probably limited by fracture density</t>
  </si>
  <si>
    <r>
      <t>temperatures up to ~45</t>
    </r>
    <r>
      <rPr>
        <sz val="11"/>
        <color theme="1"/>
        <rFont val="Calibri"/>
        <family val="2"/>
      </rPr>
      <t>° C</t>
    </r>
  </si>
  <si>
    <t>Bella Coola</t>
  </si>
  <si>
    <t>Williams Lake</t>
  </si>
  <si>
    <t>materials would be required to be brought in by barge</t>
  </si>
  <si>
    <t>needs to blend with natural environment</t>
  </si>
  <si>
    <t>Bella Coola (1910 in 2011)</t>
  </si>
  <si>
    <t>access is by boat or float plane</t>
  </si>
  <si>
    <t>limited access; remote region</t>
  </si>
  <si>
    <t>very difficult - barge access for building</t>
  </si>
  <si>
    <t>difficult access due to water/rugged mountains</t>
  </si>
  <si>
    <t>very high</t>
  </si>
  <si>
    <t xml:space="preserve">Local use would be challenging due to lack of population and water only access.  One functioning resort, Nascall is now closed.  Potential for increased tourist trade and development.  The property is still for sale http://www.oceanfront4sale.net/oceanfront-4-sale/canada-nascall-hotsprings-property-in-central-coast-british-columbia </t>
  </si>
  <si>
    <t>very low density of people; tourist appeal; needs marketing and plan to get people to the site.</t>
  </si>
  <si>
    <t>existing lodge at Nascall Hot Springs</t>
  </si>
  <si>
    <t>Geothermal lease not necessary</t>
  </si>
  <si>
    <t>Crown land tenure takes weeks to months, depending on the length of tenure requested; lease up to 30 years; not known what existing lodge has for permits.</t>
  </si>
  <si>
    <t>important aspect is the temperature criteria; under 80 C Crown Land Tenure; above geothermal law; existing commercial structure</t>
  </si>
  <si>
    <t>Springs are along waterways; spa/swimming facilities would be by boat/barge; existing lodge</t>
  </si>
  <si>
    <t>long distances; water access or float plan (Cruise ships)</t>
  </si>
  <si>
    <t>spa/resort potential</t>
  </si>
  <si>
    <t>favourable to development that doesn't impact natural setting.</t>
  </si>
  <si>
    <t>Current lodge for sale</t>
  </si>
  <si>
    <t>possible but challenging</t>
  </si>
  <si>
    <t>yes; used for First Nations and public</t>
  </si>
  <si>
    <t>no geothermal lease required; T below 80C</t>
  </si>
  <si>
    <t>Specific timing of exploration (7 years)</t>
  </si>
  <si>
    <t>Lodge development that has changed hands</t>
  </si>
  <si>
    <t>dependent on location</t>
  </si>
  <si>
    <t>challenging due to terrain and access</t>
  </si>
  <si>
    <t>neutral chemistry; sea water detected in some</t>
  </si>
  <si>
    <t>mafic dykes of unknown, but geologically young ages.</t>
  </si>
  <si>
    <t>large scale, crustal features create fiords</t>
  </si>
  <si>
    <t>regional geophysics available</t>
  </si>
  <si>
    <t>fracture permeability in rocks of mainly the coast plutonic complex.</t>
  </si>
  <si>
    <t>fracture and crystalline rocks</t>
  </si>
  <si>
    <t>a number of small springs along the inlets proximal to Bella Coola.</t>
  </si>
  <si>
    <t>limited to spring T.</t>
  </si>
  <si>
    <t>limited knowledge</t>
  </si>
  <si>
    <t>Provincial Park</t>
  </si>
  <si>
    <t>no development in planning stage</t>
  </si>
  <si>
    <t>possible due to proximity of mining</t>
  </si>
  <si>
    <t>Locally gathered forest materials and logging</t>
  </si>
  <si>
    <t>small communities; mining may promote more emphasis on green energy; community protests over some development.</t>
  </si>
  <si>
    <r>
      <t>important aspect is the temperature criteria; under 80</t>
    </r>
    <r>
      <rPr>
        <sz val="11"/>
        <color theme="1"/>
        <rFont val="Calibri"/>
        <family val="2"/>
      </rPr>
      <t>°</t>
    </r>
    <r>
      <rPr>
        <sz val="11"/>
        <color theme="1"/>
        <rFont val="Calibri"/>
        <family val="2"/>
        <scheme val="minor"/>
      </rPr>
      <t>C Crown Land Tenure; above geothermal law.</t>
    </r>
  </si>
  <si>
    <t>no geothermal leases; could be done under crown land tenure</t>
  </si>
  <si>
    <t>very remote locations</t>
  </si>
  <si>
    <t>Iskut,  Galore Creek, Bob Quinn Lake</t>
  </si>
  <si>
    <t>Galore Creek mining roads</t>
  </si>
  <si>
    <t>no planning in progress</t>
  </si>
  <si>
    <t>gravel roads and mining roads</t>
  </si>
  <si>
    <t>none known; remote location</t>
  </si>
  <si>
    <t>none known; wilderness area</t>
  </si>
  <si>
    <t>Area is remote mountainous region; young and long lived volcanism in Mt. Edziza area.</t>
  </si>
  <si>
    <t>none known; area of high heat flow</t>
  </si>
  <si>
    <r>
      <t>very hot ~74</t>
    </r>
    <r>
      <rPr>
        <sz val="11"/>
        <color theme="1"/>
        <rFont val="Calibri"/>
        <family val="2"/>
      </rPr>
      <t>° C</t>
    </r>
  </si>
  <si>
    <t>nothing known; likely structurally controlled</t>
  </si>
  <si>
    <t>Stikine volcanic belt (Northern Cordilleran Volcanic Province)</t>
  </si>
  <si>
    <t>young faulting and volcanism</t>
  </si>
  <si>
    <t>none available</t>
  </si>
  <si>
    <t>fractured basement rocks</t>
  </si>
  <si>
    <t>remote difficult access</t>
  </si>
  <si>
    <t>Close proximity to Mt. Edziza; Bowser Basin to the east.</t>
  </si>
  <si>
    <t>low; unknown</t>
  </si>
  <si>
    <t>reservoir not identified; likely fractured bedrock</t>
  </si>
  <si>
    <t>Spring lies within a provincial park</t>
  </si>
  <si>
    <t>Tourism underexploited</t>
  </si>
  <si>
    <t>1910 Declaration of Tahltan tribe; Tahltan resource development policy</t>
  </si>
  <si>
    <t>remote wilderness area; logging; mining</t>
  </si>
  <si>
    <t>the Tahltan people look to the land for sustenance, guidance and healing; http://www.tndc.ca/tahltan-people</t>
  </si>
  <si>
    <t>if mining is viable, potential for cooperation</t>
  </si>
  <si>
    <t>new data for Mess and Iskut from Polaris infrastructure (see geochemistry Appendix D).</t>
  </si>
  <si>
    <t>one sample (see geochemistry Appendix D).</t>
  </si>
  <si>
    <t>Terrace</t>
  </si>
  <si>
    <t>Terrace (11,230 in 2015)</t>
  </si>
  <si>
    <t>likely a graben structure in the coast plutonic complex</t>
  </si>
  <si>
    <t>Surface manifestations, but little alteration</t>
  </si>
  <si>
    <t xml:space="preserve">Flow rates up to 457 liters/minute </t>
  </si>
  <si>
    <t>large capacity; 457 liters/minute (MEM 2015)</t>
  </si>
  <si>
    <r>
      <t>yes; geochemistry suggests 85</t>
    </r>
    <r>
      <rPr>
        <sz val="11"/>
        <color theme="1"/>
        <rFont val="Calibri"/>
        <family val="2"/>
      </rPr>
      <t>°C</t>
    </r>
  </si>
  <si>
    <t>shallow pluton; young volcanism to the North.</t>
  </si>
  <si>
    <t>graben structure; faulting</t>
  </si>
  <si>
    <t>regional gravity; EM conducted in 1984</t>
  </si>
  <si>
    <t>Coast plutonic complex</t>
  </si>
  <si>
    <t>little is known; likely fracture permeability</t>
  </si>
  <si>
    <t>private land</t>
  </si>
  <si>
    <t>major, crustal structure/lineament</t>
  </si>
  <si>
    <t>various stages of negotiations</t>
  </si>
  <si>
    <t>land claims; private land; crown land</t>
  </si>
  <si>
    <t>valley, logging, other industrial activity</t>
  </si>
  <si>
    <t>Kitselas; Kisumkalum; Lax Kw'alaams; Metlakatla; Terrace; check out websites</t>
  </si>
  <si>
    <t>fish, fish products, forestry, greenhouses; existing hot spring resort now closed.</t>
  </si>
  <si>
    <t>Terrace has a significant eco-tourist trade</t>
  </si>
  <si>
    <t>population of greater Terrace is around 19,000</t>
  </si>
  <si>
    <t>close by rail; Kitimat and Prince Rupert major deep water ports</t>
  </si>
  <si>
    <t>springs are on private land</t>
  </si>
  <si>
    <t xml:space="preserve">relatively easy terrain. </t>
  </si>
  <si>
    <t>Borealis is working on electrical generation project, no mention of direct use applications http://borealisgeopower.com/projects/lakelse-geothermal-kitselas-borealis-geopower/</t>
  </si>
  <si>
    <t>existing lease held by Borealis (January 21, 2014)</t>
  </si>
  <si>
    <t>Geothermal lease not necessary; would need to negotiate with lease holder</t>
  </si>
  <si>
    <t>probably sufficient for small industrial applications from existing infrastructure.</t>
  </si>
  <si>
    <t>good working relationship between most tribes and developers; agreements have been reached.</t>
  </si>
  <si>
    <t>work underway by Borealis; assume they will define a reservoir and drilling targets.</t>
  </si>
  <si>
    <t>main springs are on private land; provincial parks and protected areas nearby.</t>
  </si>
  <si>
    <t>Work underway by Borealis; no 2015 update. http://borealisgeopower.com/projects/lakelse-geothermal-kitselas-borealis-geopower/</t>
  </si>
  <si>
    <t>private land has a resort complex currently closed</t>
  </si>
  <si>
    <t>heavily treed area with private land</t>
  </si>
  <si>
    <t>Bog Rush and White Adder's-mouth orchid</t>
  </si>
  <si>
    <t>springs used by locals; main springs are part of a closed resort.</t>
  </si>
  <si>
    <t>none known; private land</t>
  </si>
  <si>
    <t>Kitselas signed agreement with Borealis; Sustainable development is a stated objective; The City of Terrace has set the
following GHG reduction targets:
5% below 2007 levels by 2015
11% below 2007 levels by 2020
80% below 2007 levels by 2050</t>
  </si>
  <si>
    <t>Electrical generation project underway; could enter into discussions as to other uses for the warm water.  Borealis has discussed direct-use application with Valemount in their project there.</t>
  </si>
  <si>
    <t>Squamish</t>
  </si>
  <si>
    <t>young volcanism nearby and large structures</t>
  </si>
  <si>
    <t>small to medium from electrical potential</t>
  </si>
  <si>
    <t>extensive alteration near volcanic center</t>
  </si>
  <si>
    <t>two groups of small springs with low flow</t>
  </si>
  <si>
    <t>very low flow rate reported</t>
  </si>
  <si>
    <t>unknown reservoir</t>
  </si>
  <si>
    <t>yes; youngest is just post glacial (&lt;10k)</t>
  </si>
  <si>
    <t>access; landslide hazards</t>
  </si>
  <si>
    <t>springs are associated with young volcanism at Mt. Cayley; significant alteration has led to slope stability issues similar to Mt. Meager</t>
  </si>
  <si>
    <t>crystalline basement rocks</t>
  </si>
  <si>
    <t>regional as well as DC and EM circa mid 1980's; deep seismic done in mid '90s identified a "bright spot".</t>
  </si>
  <si>
    <t>no reservoir has been identified</t>
  </si>
  <si>
    <t>geothermal concession, but no work for many years.</t>
  </si>
  <si>
    <t xml:space="preserve">Specific timing of exploration </t>
  </si>
  <si>
    <t xml:space="preserve">some exploration </t>
  </si>
  <si>
    <t>difficult in areas of springs but closer to river it is possible.</t>
  </si>
  <si>
    <t>good possibility of finding resource of &lt;80C</t>
  </si>
  <si>
    <t>plants and amphibians possible, but not reported in vicinity.</t>
  </si>
  <si>
    <t>yes, but not used and extremely difficult to access.</t>
  </si>
  <si>
    <t>many river crossing with salmon</t>
  </si>
  <si>
    <t>local forest products (mushrooms, plants, fish and logging); no close population; remote and limited access.</t>
  </si>
  <si>
    <t>nothing planned</t>
  </si>
  <si>
    <t>First nations interest; Squamish is a long way away.</t>
  </si>
  <si>
    <t>geothermal lease expired</t>
  </si>
  <si>
    <t>Stage 3 treaty negotiations</t>
  </si>
  <si>
    <t xml:space="preserve"> 2001 Squamish Nation developed stewardship plan http://www.squamish.net/about-us/our-land/xay-temixw-sacred-land-land-use-plan/</t>
  </si>
  <si>
    <t>logging in valley</t>
  </si>
  <si>
    <t>no development proposed</t>
  </si>
  <si>
    <t>steep terrain; gravel access road subject to washouts.</t>
  </si>
  <si>
    <t>gravel road not maintained in winter</t>
  </si>
  <si>
    <t>Squamish (Whistler is closer but over the mountains)</t>
  </si>
  <si>
    <t>no new roads required</t>
  </si>
  <si>
    <t xml:space="preserve">Squamish is a major tourist centre; </t>
  </si>
  <si>
    <t>high due to distance from population</t>
  </si>
  <si>
    <t xml:space="preserve">Squamish population 17,158 (2011) </t>
  </si>
  <si>
    <t>main highway; fully maintained year round</t>
  </si>
  <si>
    <t>none known; but would need to fit into natural setting of area and tourist values.</t>
  </si>
  <si>
    <t>none known; but visual considerations would be important</t>
  </si>
  <si>
    <t>none</t>
  </si>
  <si>
    <t>no identified reservoir; rumours of warm springs and warm ground east of the volcano have never been verified; possibility of warm ground near Table Meadows (south of Mt Price) a post glacial strato volcano.</t>
  </si>
  <si>
    <t>no surface springs</t>
  </si>
  <si>
    <t>yes; youngest is post glacial (&lt;10k)</t>
  </si>
  <si>
    <t>Seismic done in mid '90s identified a "bright spot" to the north.</t>
  </si>
  <si>
    <t>young volcanic center with post glacial volcanism; significant alteration at head of Cheekye fan leads to major instability.</t>
  </si>
  <si>
    <t>western slopes can be covered but Garibaldi Provincial park occupies most prospective ground.</t>
  </si>
  <si>
    <t>small probability of finding resource of &lt;80C</t>
  </si>
  <si>
    <t>local forest products (mushrooms, plants, fish and logging); close population; good access.</t>
  </si>
  <si>
    <t>high; local community has been moving from resource based economy to tourism; "green value" in development.</t>
  </si>
  <si>
    <t>depends on location and type of development; relatively short transmission</t>
  </si>
  <si>
    <t>crown land; provincial parks</t>
  </si>
  <si>
    <t>significant hiking, skiing, biking as well as along corridor to Whistler</t>
  </si>
  <si>
    <t>very limited; remote area</t>
  </si>
  <si>
    <t xml:space="preserve">proximity to Squamish and major route to Whistler makes this area worth some additional investigation along the west flanks of Garibaldi. </t>
  </si>
  <si>
    <t>gravel roads along west flank not maintained in winter</t>
  </si>
  <si>
    <t>Hoodoo creek has most significant features</t>
  </si>
  <si>
    <t>yes; around Silverthrone volcano and Hoodoo Creek</t>
  </si>
  <si>
    <t>limited data; may be northern limit of Garibaldi volcanic belt; young volcanism along coastal areas (for example Milbanke sound)</t>
  </si>
  <si>
    <t>no flow rates reported</t>
  </si>
  <si>
    <t>no information</t>
  </si>
  <si>
    <t>access; rugged terrain</t>
  </si>
  <si>
    <t>geothermal concession but has been cancelled.</t>
  </si>
  <si>
    <t>yes, but Hoodoo has very difficult access (no soaking pools due to topography); Klinaklina also difficult access.</t>
  </si>
  <si>
    <t>First nations interest; no population close by.</t>
  </si>
  <si>
    <t>would need a submarine cable to bring to site</t>
  </si>
  <si>
    <t>asserted right in area</t>
  </si>
  <si>
    <t>steep terrain; old logging roads; remote</t>
  </si>
  <si>
    <t>access by water/old logging roads</t>
  </si>
  <si>
    <t>Campbell River population in 2011 was 31,188; access is by boat</t>
  </si>
  <si>
    <t>marine access to Vancouver Island highway</t>
  </si>
  <si>
    <t>Vancouver (by boat and highway)</t>
  </si>
  <si>
    <t>very remote location; marine access</t>
  </si>
  <si>
    <t>Very remote location with no local population; limited tourist activity, very rugged (along the west side of Mount Waddington).</t>
  </si>
  <si>
    <t>Electrical generation project underway; potential for Direct-use</t>
  </si>
  <si>
    <t>Quesnel</t>
  </si>
  <si>
    <t xml:space="preserve">limited number in local communities; </t>
  </si>
  <si>
    <t>paved road maintained in winter</t>
  </si>
  <si>
    <t>limited local population</t>
  </si>
  <si>
    <t>Quesnel (local population 10,000; regional adds another 13,000)</t>
  </si>
  <si>
    <t>nothing planned; have had resource reviews and expert input</t>
  </si>
  <si>
    <t>moderate; remote site</t>
  </si>
  <si>
    <t>need to upgrade transmission if need for power was high</t>
  </si>
  <si>
    <t>small  from electrical potential; no defined reservoir</t>
  </si>
  <si>
    <t>local forest products (mushrooms, plants, fish and logging); limited close population; Quesnel driving time ~1.5 hrs.</t>
  </si>
  <si>
    <t>First nations interest; already invested in a resource review.</t>
  </si>
  <si>
    <t>no hot springs, but cold springs and CO2 seeps with magmatic signature.</t>
  </si>
  <si>
    <t>logging in area</t>
  </si>
  <si>
    <t>limited tourism; hunting, fishing, cross country skiing.</t>
  </si>
  <si>
    <t>First Nations assert ownership</t>
  </si>
  <si>
    <t>yes; tufa deposits related to CO2 seeps</t>
  </si>
  <si>
    <t>cold springs with CO2 seeps</t>
  </si>
  <si>
    <t>very low flow rate reported; but bogs cover a substantial area.</t>
  </si>
  <si>
    <t>sedimentary basement rocks</t>
  </si>
  <si>
    <t>access is by gravel logging roads.</t>
  </si>
  <si>
    <t>Young volcanism and CO2 seeps and moderate heat flow in the area suggest that temperatures high enough for Direct-use may be accessible at depths less than 3 km.</t>
  </si>
  <si>
    <t>travertine and CO2 seep used by wildlife</t>
  </si>
  <si>
    <t xml:space="preserve"> river crossings with fish to access the area</t>
  </si>
  <si>
    <t>private and First Nations</t>
  </si>
  <si>
    <t>Nazko has undertaken two geothermal reviews; both suggest the possibility of resources sufficient for Direct-use, but limited ability of the community to undertake exploration and development.  Funding needed to move ahead with TG drilling to assess regional temperature gradient.</t>
  </si>
  <si>
    <t>young volcanism nearby and large structures mapped</t>
  </si>
  <si>
    <t>Kootenay</t>
  </si>
  <si>
    <t>Kelowna</t>
  </si>
  <si>
    <t>not defined, estimated 2 - 10 km3 using assumptions, depth to resource &gt;500 m</t>
  </si>
  <si>
    <t>34C/km along Purcell Trench</t>
  </si>
  <si>
    <t xml:space="preserve">Ainsworth springs nearby (48C). Also in the area: Riondel (48C), Dewar Creek (83C), Crawford Creek (30-32C) hot springs. </t>
  </si>
  <si>
    <t xml:space="preserve">Ainsworth 7L/s, Riondel potential up to 150 L/s, Dewar Creek, Crawford Creek, unknown. </t>
  </si>
  <si>
    <t>no information?</t>
  </si>
  <si>
    <t>Likely from fractured/faulted granitic/metamorphic rocks.</t>
  </si>
  <si>
    <t xml:space="preserve">Riondel: Scale buildup and high CO2 content </t>
  </si>
  <si>
    <t>deep circulation of fluids rising to the surface through fault systems</t>
  </si>
  <si>
    <t xml:space="preserve">Ainsworth is commercial spa. Mineral tracts along west Kootenay Lake. Dewar Creek within Purcell Wilderness Conservancy Provincial Park. Riondel possible. Crawford Creek mineral title tracts surround on 3 sides. </t>
  </si>
  <si>
    <t>Geoscientific information exists. Geothermometry studies exist. Some temperature gradient knowledge but further definition required.</t>
  </si>
  <si>
    <t xml:space="preserve">enough area needed appears sufficient. </t>
  </si>
  <si>
    <t>potential for water-use issues with mine leases/conservancy areas/hot-spring resort nearby.</t>
  </si>
  <si>
    <t xml:space="preserve">Kokanee Lake Provincial Park &lt;500 m from potential proposed transmission line. Cody Caves Provincial park &lt;5 km away. </t>
  </si>
  <si>
    <t>Blunt-sepaled starwort occurrence 5 km away; White Sturgeon &lt;5 km, Westslope Cutthroat Trout.</t>
  </si>
  <si>
    <t>fish bearing stream nearby</t>
  </si>
  <si>
    <t xml:space="preserve">existing mineral, coal titles at resource area and within 30 km radius. </t>
  </si>
  <si>
    <t xml:space="preserve">could be done under geothermal/Land Act tenure. </t>
  </si>
  <si>
    <t>BC Treaty stage 4 and non-treaty First Nations</t>
  </si>
  <si>
    <t>Ktunaxa Nation Council, Okanagan Nation Alliance, Secwepemc Nation</t>
  </si>
  <si>
    <t xml:space="preserve">Lower Kootenay Band purchasing Ainsworth hot spring near Kaslo, BC.  </t>
  </si>
  <si>
    <t xml:space="preserve">hydro-electric, logging areas nearby. </t>
  </si>
  <si>
    <t xml:space="preserve">
Existing extensive outdoor recreation tourism industry including camping, hiking, skiing, hot springs.</t>
  </si>
  <si>
    <t>70 water licences within 5 km of potential resource area (domestic and mineral trading).</t>
  </si>
  <si>
    <t>moderately sloped terrain</t>
  </si>
  <si>
    <t xml:space="preserve">Existing paved road &lt;1 km from potential resource area. </t>
  </si>
  <si>
    <t>Ainsworth, Balfour, Kaslo (all &lt;1000 pop)</t>
  </si>
  <si>
    <t>paved road</t>
  </si>
  <si>
    <t>paved roads, small towns nearby for staff</t>
  </si>
  <si>
    <t xml:space="preserve">Ainsworth, Balfour, Kaslo (all &lt;1000 pop). Resort townsite nearby may indicate openness for more development or collaboration opportunities for direct use. </t>
  </si>
  <si>
    <t xml:space="preserve">Kelowna </t>
  </si>
  <si>
    <t>Lower Arrow Lake</t>
  </si>
  <si>
    <t>Fauquier</t>
  </si>
  <si>
    <t>not defined but estimated at 5 km3, low temperature</t>
  </si>
  <si>
    <t xml:space="preserve">regional heat flow calculated at 4.8 μW/m3 </t>
  </si>
  <si>
    <t>Octopus Creek Cl 44 mg/L, geothermometry temp 87C</t>
  </si>
  <si>
    <t>Octopus Creek 49C, other cold springs</t>
  </si>
  <si>
    <t>low flow rates</t>
  </si>
  <si>
    <t>fractured rocks but may require reservoir stimulation.</t>
  </si>
  <si>
    <t>Lots of evidence of fracturing/faulting and intense folding</t>
  </si>
  <si>
    <t>unknown, area by Octopus Creek is regionally granitic and other intrusive suites.</t>
  </si>
  <si>
    <t>possible hot dry rock project</t>
  </si>
  <si>
    <t xml:space="preserve">Intrusions are source of radiogenic heat. </t>
  </si>
  <si>
    <t xml:space="preserve">Likely possible. </t>
  </si>
  <si>
    <t>Three-leaved Lewisia (40 km away)</t>
  </si>
  <si>
    <t>no known coal/mineral/crown lease tenures nearby</t>
  </si>
  <si>
    <t>stable, but development favourability unknown</t>
  </si>
  <si>
    <t>closest substation 500 kV and 138 kV, ~ 4 km away</t>
  </si>
  <si>
    <t>Ktunaxa Nation BCTC Stage 4</t>
  </si>
  <si>
    <t>Ktunaxa Nation Council, Sinixt Nation. Secwepemc and Westbank nearby (25-35 km away)</t>
  </si>
  <si>
    <t>logging areas and roads nearby</t>
  </si>
  <si>
    <t xml:space="preserve">
Lower Arrow Lakes-Needle Ferry, outdoor recreation area. Most activities are centralized near Fauquier, BC.</t>
  </si>
  <si>
    <t xml:space="preserve">4 current water licenses within 5 km of potential resource area. </t>
  </si>
  <si>
    <t>Fauquier (pop 200)</t>
  </si>
  <si>
    <t>unpaved existing logging road</t>
  </si>
  <si>
    <t>moderate; limited local population</t>
  </si>
  <si>
    <t>no reservoir yet identified</t>
  </si>
  <si>
    <t xml:space="preserve">No known fish-bearing streams in immediate vicinity; transmission would cross streams </t>
  </si>
  <si>
    <t>Potential for development but area is remote with minimal previous exploration of any type. Other nearby springs (Nakusp, Ainsworth, etc.) with high level of development would be competing.</t>
  </si>
  <si>
    <t xml:space="preserve">Ainsworth townsite may be open to collaboration of another development, or additional direct-use applications. </t>
  </si>
  <si>
    <t>Receptive community; financial and technical support needed</t>
  </si>
  <si>
    <t>Fort Nelson reserve area is &lt;5km away (pop 3,900). Greenhouses, forest products, etc. Closest large community is Prince George.</t>
  </si>
  <si>
    <t>crown land; conservancy area</t>
  </si>
  <si>
    <t>Okanagan</t>
  </si>
  <si>
    <t>Peachland</t>
  </si>
  <si>
    <t>Springbook formation estimated 60m thick over 100 km2 area</t>
  </si>
  <si>
    <t xml:space="preserve">Temperature gradient estimated 50C/km, heat flow estimates 70-85 mW/m2. </t>
  </si>
  <si>
    <t xml:space="preserve">Angel spring (aka KLO) 23C, Geothermometry calculation up to 137C. HCO3 815 mg/L, Mg 27 mg/L, Cl 4 mg/L. </t>
  </si>
  <si>
    <t xml:space="preserve">Extensive tufa deposits at Angel Spring. </t>
  </si>
  <si>
    <t>Angel Spring 23C located 50 km NE of Summerland borehole EPB/GSC 495</t>
  </si>
  <si>
    <t xml:space="preserve">Artesian conditions. 3-10 L/s estimate. </t>
  </si>
  <si>
    <t xml:space="preserve">conduction or deep fluid circulation within sedimentary and volcanic formations. Thin permeable interbedded layers, tops of basic lavas, basal conglomerate and along faults. </t>
  </si>
  <si>
    <t xml:space="preserve">Lots of evidence of fracturing/faulting and graben-like structures, overall basin-and-range style setting. </t>
  </si>
  <si>
    <t>Likely basal conglomerate, also perhaps breccia lenses in fault zones. Silicate host?</t>
  </si>
  <si>
    <t>naturally radioactive (heavy metal) minerals present in area previously detected in groundwater</t>
  </si>
  <si>
    <t xml:space="preserve">Extensional environment. Okanagan Valley Fault associated with location of Angel Spring. Last known volcanic (50M ago) deposits preserved in grabens, half-grabens and cauldron-subsidence complexes. </t>
  </si>
  <si>
    <t>Potential resource, but no viable aquifers identified yet.</t>
  </si>
  <si>
    <t xml:space="preserve">Extent of geothermal area requires definition. Angel Spring is within Myra-Bellevue Provincial Park.  </t>
  </si>
  <si>
    <t xml:space="preserve">Geoscientific information exists. Geothermometry studies exist. TG and heat flow data known for general area. A few gradient/exploration wells drilled but dispersed throughout basin areas. </t>
  </si>
  <si>
    <t>Likely</t>
  </si>
  <si>
    <t xml:space="preserve">More resource definition required. </t>
  </si>
  <si>
    <t xml:space="preserve">American Badger, Western Screech-Owl, Prairie Gentian occurrences are along proposed transmission/piping route. </t>
  </si>
  <si>
    <t xml:space="preserve">Potential transmission/piping line crosses fish bearing streams. </t>
  </si>
  <si>
    <t>several mineral/coal titles in the area.</t>
  </si>
  <si>
    <t xml:space="preserve">closest community Summerland. Greenhouses, mushroom drying, forest products etc. </t>
  </si>
  <si>
    <t>closest substation is 23 km away</t>
  </si>
  <si>
    <t>23 km of new 63 kV transmission line along existing paved road.</t>
  </si>
  <si>
    <t>within Westbank Stage 4 BCTC treaty area</t>
  </si>
  <si>
    <t>within Okanagan Nation Alliance (Syilx) asserted territory</t>
  </si>
  <si>
    <t>treaty and crown land, nearby Provincial Park</t>
  </si>
  <si>
    <t>logging areas and roads nearby. Wine country nearby.</t>
  </si>
  <si>
    <t>Summerland has a significant ecotourism industry; four Provincial Park protected areas are within 6 km of the location of the proposed resource area and transmission route. (http://www.summerland.ca/)</t>
  </si>
  <si>
    <t>Westbank First Nation, Okanagan Nation Alliance</t>
  </si>
  <si>
    <t>closest water licenses ~10 km from proposed resource area.</t>
  </si>
  <si>
    <t xml:space="preserve">Short &lt;1km road may be required. </t>
  </si>
  <si>
    <t>Access via existing paved roads and unpaved access roads.</t>
  </si>
  <si>
    <t>Peachland (pop 5000)</t>
  </si>
  <si>
    <t>unpaved road access to potential resource area</t>
  </si>
  <si>
    <t>may require short (&lt;1km) new road, forested, gentle to moderate slope</t>
  </si>
  <si>
    <t xml:space="preserve">Potential for development with nearby large market (Kelowna). Remote, requires long transmission/piping potentially. Resource requires definition. </t>
  </si>
  <si>
    <t>Upper Arrow Lake</t>
  </si>
  <si>
    <t>Revelstoke/Nakusp</t>
  </si>
  <si>
    <t>32C/km for Columbia River Fault, circulation depth ~4 km</t>
  </si>
  <si>
    <t xml:space="preserve">Halcyon SO4 400 mg/L, low Mg, Cl; Halfway River, SO4 500 mg/L, low Mg, Cl; Nakusp SO4 300 mg/L, low Mg; St. Leon SO4 560 mg/L, low Mg, Cl. </t>
  </si>
  <si>
    <t>Halcyon 48C, Halfway River 55C, Nakusp 54C, St. Leon 49C, Wilson Lake 30C</t>
  </si>
  <si>
    <t>1-5L/s</t>
  </si>
  <si>
    <t>Silicate/crystalline schist</t>
  </si>
  <si>
    <t>potentially a deep resource</t>
  </si>
  <si>
    <t xml:space="preserve">Columbia River Fault along eastern margin of regional extension complex. </t>
  </si>
  <si>
    <t xml:space="preserve">Likely possible. Halcyon near mining titles. </t>
  </si>
  <si>
    <t xml:space="preserve">Geoscientific information exists. Geothermometry studies exist. TG and heat flow data known for general area. </t>
  </si>
  <si>
    <t xml:space="preserve">Many unknowns but no high risk uncertainty. </t>
  </si>
  <si>
    <t xml:space="preserve">potential proposed transmission/piping crosses Ungulate Winter Range no harvest zone. </t>
  </si>
  <si>
    <t xml:space="preserve">potential proposed transmission runs thru Southern Mountain Caribou and Snow Ramble occurrences. </t>
  </si>
  <si>
    <t xml:space="preserve">closest communities Revelstoke and Nakusp, and Halcyon resort. </t>
  </si>
  <si>
    <t xml:space="preserve">stable, but development favourability unknown. Already 2 resorts (Halcyon and Nakusp) may be potential for collaboration or unwanted competition. </t>
  </si>
  <si>
    <t>closest substation is 28 km away</t>
  </si>
  <si>
    <t>28 km of new 69 kV transmission/piping. Flat conditions along lake, but steep, treed terrain in St. Leon creek.</t>
  </si>
  <si>
    <t>within Ktunaxa territory (BCTC stage 4)</t>
  </si>
  <si>
    <t>within Okanagan Nation Alliance (Syilx), Secwepemc, Sinixt asserted territories</t>
  </si>
  <si>
    <t>no FN communities very nearby. Nakusp community plan  "The Hot Springs resource is enhanced, protected and economically sustainable"</t>
  </si>
  <si>
    <t>logging areas and roads nearby. Halcyon resort area. Hydro-electric reservoir area.</t>
  </si>
  <si>
    <t>no existing water licence within ~10 km of potential resource area</t>
  </si>
  <si>
    <t xml:space="preserve">Remote, steep mountainous terrain, limited existing access via logging roads. </t>
  </si>
  <si>
    <t>Revelstoke, Nakusp</t>
  </si>
  <si>
    <t>Revelstoke (pop 7000), Nakusp (pop 1500)</t>
  </si>
  <si>
    <t>Sloquet Creek</t>
  </si>
  <si>
    <t>Maple Ridge, BC</t>
  </si>
  <si>
    <t>Unknown, based on assumptions, perhaps 2 km3.</t>
  </si>
  <si>
    <t xml:space="preserve">no current TG data available. Geothermometry suggests 100-110C source waters. </t>
  </si>
  <si>
    <t>100L/min, better estimate required.</t>
  </si>
  <si>
    <t>Lots of evidence of faulting in the area.</t>
  </si>
  <si>
    <t>popular recreational area</t>
  </si>
  <si>
    <t xml:space="preserve">Surface manifestation but resource not defined. Need to define depths of water &lt;80C. </t>
  </si>
  <si>
    <t xml:space="preserve">Mineral titles north and east by gold exploration company. Not located within protected park area. First Nation consultation will be required. </t>
  </si>
  <si>
    <t xml:space="preserve">5-6 years if not permitting issues. </t>
  </si>
  <si>
    <t xml:space="preserve">Gold exploration north of springs, no focus on geothermal reservoir definition. </t>
  </si>
  <si>
    <t xml:space="preserve">River valley is heavily forested but logging activity may provide clearings and access roads. </t>
  </si>
  <si>
    <t xml:space="preserve">Garibaldi and Golden Ears Provincial Parks ~5 km away. </t>
  </si>
  <si>
    <t>Pygmy Longfin Smelt area 8 km away.</t>
  </si>
  <si>
    <t>yes, very popular recreational area.</t>
  </si>
  <si>
    <t xml:space="preserve">nearest Wildlife Habitat Area (Spotted Owl) ~15 km away, Sloquet creek contains spawning locations for various species of Salmon. Mountain goat habitat ~2 km away. Multiple Mule Deer habitats 2-10 km away. </t>
  </si>
  <si>
    <t>Closest community Harrison Lake is small (pop 1500)</t>
  </si>
  <si>
    <t>forestry and hydro-electric access nearby</t>
  </si>
  <si>
    <t>&lt;1 km to Innergex 138 kV transmission line</t>
  </si>
  <si>
    <t xml:space="preserve">Sloquet hot springs run as joint venture between BC govt and First Nations. Tsek' (Skookumchuck) hot springs nearby run by In-SHUCK-ch Nation. </t>
  </si>
  <si>
    <t>lots of forestry and hydro-electric access</t>
  </si>
  <si>
    <t xml:space="preserve">springs used for bathing. </t>
  </si>
  <si>
    <t>Harrison Lake, BC (has hot spring resort area)</t>
  </si>
  <si>
    <t>No new road construction required, but road to Harrison will need upgrading as it is prone to washouts.</t>
  </si>
  <si>
    <t>Harrison Lake, BC (pop 1500), rough road</t>
  </si>
  <si>
    <t>Undefined resource. Good potential. Recreational area. First Nations nearby are involved and may be interested in further development.</t>
  </si>
  <si>
    <t>Maple Ridge</t>
  </si>
  <si>
    <t>Harrison Hot Springs</t>
  </si>
  <si>
    <t xml:space="preserve">Octopus Creek hot springs located ~1-2 km (but not really used) from potential resource area. </t>
  </si>
  <si>
    <t>Likely.</t>
  </si>
  <si>
    <t>regional</t>
  </si>
  <si>
    <t>50M ago</t>
  </si>
  <si>
    <t>Regional</t>
  </si>
  <si>
    <t xml:space="preserve">Potentially receptive community, recreational area. </t>
  </si>
  <si>
    <t>paved all weather road maintained in winter; logging roads to more remote sites</t>
  </si>
  <si>
    <t>Campbell River</t>
  </si>
  <si>
    <t>Vancouver</t>
  </si>
  <si>
    <t>Jedney</t>
  </si>
  <si>
    <t>Not nearby.</t>
  </si>
  <si>
    <t>Clearwater hot springs ~11 km (inside provincial park) north of potential resource area.</t>
  </si>
  <si>
    <t>nearest hot springs &gt;150 km away. Resource is not dependent on nearby surface features.</t>
  </si>
  <si>
    <t>Canada Warbler, Southern Mountain Caribou, Cape May Warbler habitats &lt;5 km away.</t>
  </si>
  <si>
    <t>remote area; fish-bearing streams; grizzly bear habitat; park established to protect species types and diversity.</t>
  </si>
  <si>
    <t xml:space="preserve">Boreal Mount Caribou; some birds and plants, 1 to 45 km from proposed resource area. </t>
  </si>
  <si>
    <t>none known. Nearest springs ~125 km away.</t>
  </si>
  <si>
    <t>transmission/piping route would cross many fish bearing streams.</t>
  </si>
  <si>
    <t>plant occurrences within proposed transmission/piping route.</t>
  </si>
  <si>
    <t xml:space="preserve">Ainsworth hot springs resort nearby, Riondel hot springs ~7 km away. </t>
  </si>
  <si>
    <t>Upper Lillooet Prov. Park 2 km away;</t>
  </si>
  <si>
    <t>none known. Nearest hot springs 48 km away.</t>
  </si>
  <si>
    <t>river crossings with salmon. Wildlife habitat area for Marbled Murrelet ~2 km from proposed resource area.</t>
  </si>
  <si>
    <t>plants at risk within 5 km, amphibians possible</t>
  </si>
  <si>
    <t>many river crossing with salmon, proposed wildlife habitat area for Marbled Murrelet &lt;3km away from proposed transmission/piping.</t>
  </si>
  <si>
    <t>limited within the area of interest, Puntchesakut Lake and Pinnacles Provincial Parks within 2 km of proposed transmission/piping route.</t>
  </si>
  <si>
    <t>White Sturgeon in Fraser River (proposed transmission/piping route), plants at risk</t>
  </si>
  <si>
    <t>Northern Mountain Caribou 65 km from proposed resource area.</t>
  </si>
  <si>
    <t>Village of Valemount is actively assessing Direct-use applications. Mushroom drying, forest products, greenhouses, direct heating/cooling etc.</t>
  </si>
  <si>
    <t>none known but within Provincial Park</t>
  </si>
  <si>
    <t>mineral leases, but not nearby.</t>
  </si>
  <si>
    <t>Permission to use Crown land is obtained by application under the Land Act (LA); target would be lower temperature &lt; 80°C resource. Not known what existing lodge has for permits.</t>
  </si>
  <si>
    <t>No geothermal tracts nearby. Permission to use Crown land is obtained by application under the Land Act (LA); target would be lower temperature &lt; 80°C resource.</t>
  </si>
  <si>
    <t xml:space="preserve">yes; lease held by Borealis Geothermal; likely will be payout </t>
  </si>
  <si>
    <t>current geothermal lease; no mention of direct use on webpage, but local First Nations have identified the potential. Permission to use Crown land is obtained by application under the Land Act (LA); target would be lower temperature &lt; 80°C resource.</t>
  </si>
  <si>
    <t>mineral/coal title north of Mt. Meager, minimal overlap with active geothermal tract; pumice was mined locally.</t>
  </si>
  <si>
    <t>Polaris infrastructure leases to expire in 2017. Permission to use Crown land is obtained by application under the Land Act (LA); target would be lower temperature &lt; 80°C resource.</t>
  </si>
  <si>
    <t>cancelled geothermal lease. Permission to use Crown land is obtained by application under the Land Act (LA); target would be lower temperature &lt; 80°C resource.</t>
  </si>
  <si>
    <t xml:space="preserve">Mineral/coal titles southwest of potential resource area. </t>
  </si>
  <si>
    <t>no existing geothermal tracts. Permission to use Crown land is obtained by application under the Land Act (LA); target would be lower temperature &lt; 80°C resource.</t>
  </si>
  <si>
    <t>no geothermal leases; private and First Nations land. Permission to use Crown land is obtained by application under the Land Act (LA); target would be lower temperature &lt; 80°C resource.</t>
  </si>
  <si>
    <t>No geothermal tracts in the area. Permission to use Crown land is obtained by application under the Land Act (LA); target would be lower temperature &lt; 80°C resource.</t>
  </si>
  <si>
    <t xml:space="preserve">Within mineral/coal title claims. </t>
  </si>
  <si>
    <t>Local mine development may provide potential development. Permission to use Crown land is obtained by application under the Land Act (LA); target would be lower temperature &lt; 80°C resource.</t>
  </si>
  <si>
    <t>mineral/coal leases</t>
  </si>
  <si>
    <t>None known</t>
  </si>
  <si>
    <t xml:space="preserve">BCTC stage 4 negotiation (Canim Lake); </t>
  </si>
  <si>
    <t>Treaty 8 land area, most certainty about land claims and indigenous development processes.</t>
  </si>
  <si>
    <t xml:space="preserve">springs used, many other recreational activities nearby. </t>
  </si>
  <si>
    <t xml:space="preserve">Neskonlith have a 5 year community plan; rustic resort and greenhouse (outside of Clearwater area). </t>
  </si>
  <si>
    <t>treaty and crown land, Provincial Park</t>
  </si>
  <si>
    <t>Tahltan Central council; supports sustainable and responsible business development. Not currently in negotiation with BC Treaty Commission (high uncertainty)</t>
  </si>
  <si>
    <t>Tahltan Nation Development Council. 2005 community action against Shell Canada.</t>
  </si>
  <si>
    <t>court challenge, demonstrations against Site C</t>
  </si>
  <si>
    <t>Innergex development nearby.</t>
  </si>
  <si>
    <t>none known; remote location; near highway</t>
  </si>
  <si>
    <t>OVERALL COMMENTS/ASSESSMENT:</t>
  </si>
  <si>
    <t>J.3</t>
  </si>
  <si>
    <t>K.3</t>
  </si>
  <si>
    <t>Valemount has active interest in green value developments.</t>
  </si>
  <si>
    <t>In progress, favourable environment</t>
  </si>
  <si>
    <t>fish bearing stream crossed by potential transmission/piping route, various wildlife habitat areas (Grizzly bear, spotted owl), 5-20 km away</t>
  </si>
  <si>
    <t>Cranberry Marsh/Starratt wildlife habitat 5 km from potential transmission connection location</t>
  </si>
  <si>
    <t>Southern Mountain Cariboo habitat area ~2 km from proposed transmission route</t>
  </si>
  <si>
    <t>Wildlife Habitat Area allotted for Boreal Caribou is nearby (3.5km south of proposed transmission/piping route). No fish bearing streams crossed.</t>
  </si>
  <si>
    <t>Snow Pearlwort habitat area within 1 km of proposed transmission/piping route.</t>
  </si>
  <si>
    <t>Iskut spring (within Provincial Park); no pools, Mess Creek 50 km west</t>
  </si>
  <si>
    <t>local community plan to protect views; great Bear Rain forest and local conservancy areas</t>
  </si>
  <si>
    <t>Lakelse Provincial Park and private land</t>
  </si>
  <si>
    <t>Grizzly and sheep habitat areas overlap active title tracts</t>
  </si>
  <si>
    <t xml:space="preserve">many provincial parks in vicinity, largest is Garibaldi Prov. Park (8 km), closest is Brackendale Eagles Prov. Park 2 km from potential transmission/piping route. </t>
  </si>
  <si>
    <t>some plants (4-10 km away)</t>
  </si>
  <si>
    <t xml:space="preserve">conservancy area around head of Knight inlet , proposed transmission/piping line in section of Elk falls Provincial Park, Rock Bay marine Provincial park &lt;1km from proposed transmission/piping line. </t>
  </si>
  <si>
    <t>Ecological Reserves and Provincial Parks &gt;12.5 km away.</t>
  </si>
  <si>
    <t>Sphaler Creek hot springs within 5 km of potential resource area, remote tourism.</t>
  </si>
  <si>
    <t>Nearest hot springs ~10km from potential resource area. 3 other hot springs within ~15 km. Favourable for tourism.</t>
  </si>
  <si>
    <t xml:space="preserve">See KWL report. Also, collaboration possible with natural gas development (co-produced fluids). </t>
  </si>
  <si>
    <r>
      <t>No geothermal tracts. Permission to use Crown land is obtained by application under the Land Act (LA); target would be lower temperature &lt; 80</t>
    </r>
    <r>
      <rPr>
        <sz val="11"/>
        <color theme="1"/>
        <rFont val="Calibri"/>
        <family val="2"/>
      </rPr>
      <t>°C resource.</t>
    </r>
  </si>
  <si>
    <t>No geothermal tracts nearby; provincial park. Permission to use Crown land is obtained by application under the Land Act (LA); target would be lower temperature &lt; 80°C resource.</t>
  </si>
  <si>
    <t>oil and gas exploration in the area</t>
  </si>
  <si>
    <t xml:space="preserve">Ainsworth could be collaborative/competitive. See KWL report for electrical generation potential. </t>
  </si>
  <si>
    <t>yes, geothermal exploration has been undertaken, no development underway. See KWL report</t>
  </si>
  <si>
    <t>yes, geothermal exploration has been undertaken, no development underway, but not favourable economics (see KWL report).</t>
  </si>
  <si>
    <t>yes, geothermal exploration has been undertaken, no development underway, but not favourable economics (see KWL report)</t>
  </si>
  <si>
    <t>yes, geothermal exploration has been contemplated, no development underway, but not favourable economics (see KWL report)</t>
  </si>
  <si>
    <t xml:space="preserve">proposed resource area is within existing mineral/coal titles. </t>
  </si>
  <si>
    <t xml:space="preserve">Hydro-electric development nearby. KWL report. </t>
  </si>
  <si>
    <t>possible collaboration with mineral development. Not favourable economics (KWL report)</t>
  </si>
  <si>
    <t>Not favourable economics, KWL report</t>
  </si>
  <si>
    <t>unknown, too much uncertainty</t>
  </si>
  <si>
    <t>no development in planning stage, limited population</t>
  </si>
  <si>
    <t>Ainsworth resort area already exists, so open to direct-use applications but may be competitive rather than collaborative.</t>
  </si>
  <si>
    <t xml:space="preserve">Limited nearby populations: closest communities Balfour, Kaslo BC (&lt;1000 pop). Greenhouses, mushroom drying forest products. </t>
  </si>
  <si>
    <t>Nearby communities favorable to green development.</t>
  </si>
  <si>
    <t>Terrace is open to green developments and has GHGE targets</t>
  </si>
  <si>
    <t>Pemberton is favourable to green development</t>
  </si>
  <si>
    <t>current geothermal lease expires in 2017, exploration has stalled but has potential due to hydro-electric project nearby</t>
  </si>
  <si>
    <t>Squamish is favourable to green development but high cost due to limited population in nearby vicinity.</t>
  </si>
  <si>
    <t>Communities nearby favourable to green development.</t>
  </si>
  <si>
    <t>None known.</t>
  </si>
  <si>
    <t>stable, openness to development but favourability to specific direct-use applications unestablished.</t>
  </si>
  <si>
    <t>First Nations interest, but consultations will be required.</t>
  </si>
  <si>
    <t>Nearby communities open to favourable green development</t>
  </si>
  <si>
    <t>No transmission to the site of the springs (&gt;20km away); pumps and other electrical equipment would have to run off of generators/solar/wind</t>
  </si>
  <si>
    <t>major transmission route in the N. Thompson &gt;30 km away</t>
  </si>
  <si>
    <t>30 km via existing paved road to Clearwater station. Moderate terrain.</t>
  </si>
  <si>
    <t xml:space="preserve">69 kV line required 25 km via existing transmission line corridor and Galore Creek Mine road. </t>
  </si>
  <si>
    <t>power to Bob Quinn Lake, 25 km away</t>
  </si>
  <si>
    <t>remote area, &gt;100 km of transmission required.</t>
  </si>
  <si>
    <t xml:space="preserve">Remote, &gt;50 km of transmission line to Bella Coola. </t>
  </si>
  <si>
    <t>Bella Coola is off the grid (25 kV distribution system)</t>
  </si>
  <si>
    <t>closest substation 63 kV, 7 km away, existing roads.</t>
  </si>
  <si>
    <t>existing 287 kV line but connection is 20 km away via existing transmission corridor; good paved road to area</t>
  </si>
  <si>
    <t>if capacity on Energex line 2-10 km to connection, need to go thru slide debris area for Meager</t>
  </si>
  <si>
    <t>new line within 20 km, but rugged mountainous terrain.</t>
  </si>
  <si>
    <t>500 and 300 kV with nearby substation, 5 km away but moderate to steep terrain</t>
  </si>
  <si>
    <t>no close transmission &gt;150 km away</t>
  </si>
  <si>
    <t>BC Hydro</t>
  </si>
  <si>
    <t xml:space="preserve">power to Bob Quinn Lake, &gt;50 km </t>
  </si>
  <si>
    <t>BC Carbon Registry (new, in place 2016), Carbon Tax</t>
  </si>
  <si>
    <t xml:space="preserve">BC Carbon Registry (new, in place 2016), Carbon Tax. </t>
  </si>
  <si>
    <t>geothermal lease expired, could be done under Land Act tenure</t>
  </si>
  <si>
    <t>geothermal lease expired, could be done under land act tenure</t>
  </si>
  <si>
    <t>2 active licenses on east side of Lake</t>
  </si>
  <si>
    <t>Closest water license ~12 km away, 7 additional existing licenses nearby.</t>
  </si>
  <si>
    <t>No nearby water licenses, &gt;15 km is closest.</t>
  </si>
  <si>
    <t xml:space="preserve">3 active applications for water licenses nearby. </t>
  </si>
  <si>
    <t xml:space="preserve">No nearby water licenses. More than 50 water licenses on east side of Lakelse Lake for domestic purpose. </t>
  </si>
  <si>
    <t>No active water licenses within 5 km, but 6 km away for Boulder Creek hydro project. Need to consult Innergex developer.</t>
  </si>
  <si>
    <t>only 1 existing water license within 10 km.</t>
  </si>
  <si>
    <t>2 current water licenses, 8 applications within 5 km.</t>
  </si>
  <si>
    <t>No existing water licenses</t>
  </si>
  <si>
    <t>1 current water license in the area</t>
  </si>
  <si>
    <t>No water licenses in the area</t>
  </si>
  <si>
    <t>Yes, with a water license.</t>
  </si>
  <si>
    <t>Closest water license ~15km away.</t>
  </si>
  <si>
    <t>nearby access</t>
  </si>
  <si>
    <t>remote, steep terrain</t>
  </si>
  <si>
    <t>remote location</t>
  </si>
  <si>
    <t>none underway</t>
  </si>
  <si>
    <t>remote access via mining roads</t>
  </si>
  <si>
    <t>dependent on development and condition of existing Galore Creek Mine Road</t>
  </si>
  <si>
    <t xml:space="preserve">Alaska Highway, significant network of existing unpaved access roads. </t>
  </si>
  <si>
    <t>No requirement for new road anticipated.</t>
  </si>
  <si>
    <t xml:space="preserve">unpaved road access to potential resource area. </t>
  </si>
  <si>
    <t>Pemberton pop 2,436 (2014)</t>
  </si>
  <si>
    <t>No new road requirement.</t>
  </si>
  <si>
    <t>some logging roads access the west flank. Surrounded by Parks.</t>
  </si>
  <si>
    <t>marine access to Vancouver Island highway; unpaved logging roads within site distance.</t>
  </si>
  <si>
    <t xml:space="preserve">165 km on existing unpaved roads of unknown condition. </t>
  </si>
  <si>
    <t>marine access to Vancouver Island highway; condition of existing roads unknown</t>
  </si>
  <si>
    <t>none known, 100 km from Quesnel</t>
  </si>
  <si>
    <t>nearest logging unpaged road within 1 km of resource area. Road to Harrison Hot Springs not maintained in winter.</t>
  </si>
  <si>
    <t>Via existing unpaved logging roads. Road to Harrison Hot Springs not maintained in winter.</t>
  </si>
  <si>
    <t xml:space="preserve">Closest road is 30 km away. </t>
  </si>
  <si>
    <t>30 km of new road thru steep forested terrain</t>
  </si>
  <si>
    <t>Remote</t>
  </si>
  <si>
    <t>unpaved road access to potential resource area. Provincial Park nearby.</t>
  </si>
  <si>
    <t>Valemount is a small community</t>
  </si>
  <si>
    <t>Clearwater is a small community, major industry is tourism.</t>
  </si>
  <si>
    <t>high, no subsidies</t>
  </si>
  <si>
    <t>Good highway access to Vancouver and other centres.</t>
  </si>
  <si>
    <t>Pemberton is a small community, major industry is tourism.</t>
  </si>
  <si>
    <t>Squamish is a major tourist centre</t>
  </si>
  <si>
    <t>close population and high tourist visitation</t>
  </si>
  <si>
    <t>Kelowna (close by)</t>
  </si>
  <si>
    <t>no subsidies, short distances decrease cost.</t>
  </si>
  <si>
    <t>Maple Ridge, BC and lower mainland, but road south is not maintained in winter.</t>
  </si>
  <si>
    <t>if mining is viable, potential for cooperation, but new road required</t>
  </si>
  <si>
    <t>considerable knowledge from oil and gas exploration</t>
  </si>
  <si>
    <t>remote</t>
  </si>
  <si>
    <t>good possibility of finding resource of &lt;80C, but remote access</t>
  </si>
  <si>
    <t>under Land Act tenure, 5-7 years.</t>
  </si>
  <si>
    <t xml:space="preserve">Borealis acquired geothermal permit in 2011, ~4 years </t>
  </si>
  <si>
    <t>In progress, no slim hole drilling yet</t>
  </si>
  <si>
    <t>as soon as permits are in place, 5 years for a 5MW pilot plant (KWL report)</t>
  </si>
  <si>
    <t>Spring within provincial park, if resource accessible outside of park area.</t>
  </si>
  <si>
    <t>once permits are in place</t>
  </si>
  <si>
    <t>Surface sampling, geological mapping</t>
  </si>
  <si>
    <t>difficult terrain, no nearby infrastructure</t>
  </si>
  <si>
    <t>Difficult; little resource information</t>
  </si>
  <si>
    <t>exploration would be done Land Act permitting, 5 years for potential 5MW pilot plant (KWL report)</t>
  </si>
  <si>
    <t>high cost</t>
  </si>
  <si>
    <t>along major fault structures, but no clearly defined resource</t>
  </si>
  <si>
    <t>no geothermal lease required; T below 80C, once permits in place 5-6 years.</t>
  </si>
  <si>
    <t>Largely based on info from Riondel mine. Ainsworth hot springs confirm resource potential</t>
  </si>
  <si>
    <t>Enough area, may need to purchase private land.</t>
  </si>
  <si>
    <t>as soon as permits can be put in place, 5-7 year timeframe.</t>
  </si>
  <si>
    <t>Permit in place. Lease to expire 2017</t>
  </si>
  <si>
    <t>unknown; could be 3-5 years but company is no longer active in area. Can be done under Land Act.</t>
  </si>
  <si>
    <t>easy to moderate</t>
  </si>
  <si>
    <t>depends if development possible outside of Park, 7yr</t>
  </si>
  <si>
    <t xml:space="preserve">minimal, requires drilling for confirmation of resource </t>
  </si>
  <si>
    <t>Potentially, but would require planning. western slopes are steep; Cheekye fan instability</t>
  </si>
  <si>
    <t>Geological mapping</t>
  </si>
  <si>
    <t>difficult in areas of springs but closer to Klinaklina River may be possible. Little infrastructure.</t>
  </si>
  <si>
    <t xml:space="preserve">good possibility of finding resource of &lt;80C, very remote area. </t>
  </si>
  <si>
    <t>some exploration (geophysics, geological); no targets generated</t>
  </si>
  <si>
    <t>5-7 years, once permits in place</t>
  </si>
  <si>
    <t>Access, community acceptance, active mineral exploration, but reservoir still requires definition</t>
  </si>
  <si>
    <t>Regional available. Local resistivity study but did not yield target.</t>
  </si>
  <si>
    <t>not defined, potentially volcanic</t>
  </si>
  <si>
    <t xml:space="preserve">49C-71C for August Jakob's and Sloquet </t>
  </si>
  <si>
    <t>water chemistry: 440 ppm SO4, 375 mg/L SO4, Cl=60mg/l</t>
  </si>
  <si>
    <t>nearby gas seeps with magmatic signature but likely related to underlying limestone deposits with small magmatic influence</t>
  </si>
  <si>
    <t xml:space="preserve">Opal, gypsum and sinter. </t>
  </si>
  <si>
    <t>Location of springs possibly controlled by faulting along creek, water flows from vertical fractures and accompanied by sulfurous odor and sinter deposits.</t>
  </si>
  <si>
    <t>moderate, may be conflict with mineral tracts.</t>
  </si>
  <si>
    <t>once permits in place, 5-7 yr.</t>
  </si>
  <si>
    <t>difficult terrain, need for more infrastructure</t>
  </si>
  <si>
    <t>Unknown. No geothermal tracts nearby.</t>
  </si>
  <si>
    <t>5-7yr, as soon as permits can be put in place</t>
  </si>
  <si>
    <t>Lake Reservoir covers part of the area to assess</t>
  </si>
  <si>
    <t>Cl 320 mg/L, mixing waters. Medium concentrations of bicarbonate and sulphate.</t>
  </si>
  <si>
    <t xml:space="preserve">50-80C reported. Lake Reservoir covers thermal features most of the year. Mud pools have been submerged since dam construction. </t>
  </si>
  <si>
    <t>Need a better estimate of flow rates (reported 3L/s)</t>
  </si>
  <si>
    <t>No</t>
  </si>
  <si>
    <t>83D.065</t>
  </si>
  <si>
    <t>Canoe Mountain, 083D11</t>
  </si>
  <si>
    <t>Jackfish Creek, 094J10</t>
  </si>
  <si>
    <t>94J.078</t>
  </si>
  <si>
    <t>Mahood Lake, 092P16</t>
  </si>
  <si>
    <t>92P.100</t>
  </si>
  <si>
    <t>Iskut River, 104G01</t>
  </si>
  <si>
    <t>104G.009</t>
  </si>
  <si>
    <t>Medana Creek, 094G08</t>
  </si>
  <si>
    <t>94G.029</t>
  </si>
  <si>
    <t>Labouchere Channel, 093D06</t>
  </si>
  <si>
    <t>93D.044</t>
  </si>
  <si>
    <t>Crawford Bay, 082F10</t>
  </si>
  <si>
    <t>82F.076</t>
  </si>
  <si>
    <t>Lakelse Lake, 103I07</t>
  </si>
  <si>
    <t>103I.038</t>
  </si>
  <si>
    <t>Burrell Creek, 082E09</t>
  </si>
  <si>
    <t>82E.080</t>
  </si>
  <si>
    <t>Meager-Pebble</t>
  </si>
  <si>
    <t>Chischa River/Akue Creek, 092J12/092J11</t>
  </si>
  <si>
    <t>92J.053, 92J.063</t>
  </si>
  <si>
    <t>Tenaka Creek, 092J03</t>
  </si>
  <si>
    <t>92J.014</t>
  </si>
  <si>
    <t>Cheakamus River, 092G14</t>
  </si>
  <si>
    <t>92G.085</t>
  </si>
  <si>
    <t>Klinaklini Glacier, 092N05</t>
  </si>
  <si>
    <t>92N.022</t>
  </si>
  <si>
    <t>Marmot Lake, 093B13</t>
  </si>
  <si>
    <t>93B.092</t>
  </si>
  <si>
    <t>Summerland, 082E12</t>
  </si>
  <si>
    <t>82E.061</t>
  </si>
  <si>
    <t>Stave River, 092G09</t>
  </si>
  <si>
    <t>92G.079</t>
  </si>
  <si>
    <t>Sphaler Creek, 104G03</t>
  </si>
  <si>
    <t>104G.005</t>
  </si>
  <si>
    <t>Fort Nelson is closest community, small. Long distances.</t>
  </si>
  <si>
    <t>Prince George is a major center for trades and material, long distances.</t>
  </si>
  <si>
    <t xml:space="preserve">Potential for development but area is somewhat remote with minimal previous exploration of any type. </t>
  </si>
  <si>
    <t>Fauquier (pop 200), limited small local community.</t>
  </si>
  <si>
    <t>moderate to high; limited local population</t>
  </si>
  <si>
    <t>Remote, steep mountainous terrain, unpaved roads</t>
  </si>
  <si>
    <t>not currently negotiating, asserted claims by Tahltan and Iskut First Nations</t>
  </si>
  <si>
    <t>asserted claim but not currently in negotiation with BCTC</t>
  </si>
  <si>
    <t>1910 Declaration of Tahltan tribe; Tahltan resource development policy; treaty and crown land</t>
  </si>
  <si>
    <t xml:space="preserve">Nazko First Nation BCTC stage 4 </t>
  </si>
  <si>
    <t>asserted territory by Lhtako Dene Nation; Tsilhqot'in National government (not currently in negotiation)</t>
  </si>
  <si>
    <t>Da'naxda'xw/Awaetlala First Nation Stage 4 in BC treaty negotiation</t>
  </si>
  <si>
    <t>Campbell River has a community plan with GHGE reduction target</t>
  </si>
  <si>
    <t>Squamish as a community plan with GHGE reduction target; no mention of geothermal, but do have an energy action committee; BC Government funding in 2013 to assess renewal energy options https://news.gov.bc.ca/stories/clean-energy-opportunities-for-11-first-nations-communities. Squamish Nation; Lil'wat First Nations; have been looking into renewal energy options.</t>
  </si>
  <si>
    <t>Squamish nation in Stage 3 BC treaty negotiation</t>
  </si>
  <si>
    <t>Squamish Nation BC treaty negotiation Stage 3</t>
  </si>
  <si>
    <t>Squamish as a community plan with GHGE reduction target; road is the main access to the Elaho Valley wilderness area.</t>
  </si>
  <si>
    <t>objections to planned ski area development;  St'at'imc signed BC Hydro agreement; large hydro project with Innergex close to geothermal, company statement as to close association with first nations.</t>
  </si>
  <si>
    <t>none currently in negotiation with BC Treaty Commission</t>
  </si>
  <si>
    <t>St'at'imc traditional use area</t>
  </si>
  <si>
    <t>no significant population nearby (Fauquier pop 200)</t>
  </si>
  <si>
    <t>Kitselas; Kisumkalum; Lax Kw'alaams; Tsimshian are in negotiation stages 2 to 4.</t>
  </si>
  <si>
    <t>Heiltsuk BCTC stage 4; Heiltsuk have an economic development corp.</t>
  </si>
  <si>
    <t>Naxalk not in negotiation but asserts territory</t>
  </si>
  <si>
    <t>Canim Lake, Simpcw, Neskonlith</t>
  </si>
  <si>
    <t>Valemount actively looking at options</t>
  </si>
  <si>
    <t>St. Leon Creek, 082K05</t>
  </si>
  <si>
    <t>82K.041</t>
  </si>
  <si>
    <t xml:space="preserve">Ainsworth Hot Springs </t>
  </si>
  <si>
    <t>Detailed geological map of the immediate area of the concessions (1:50,000 or 100,000)</t>
  </si>
  <si>
    <t>Regional geological map (1:250 or 500,000?)</t>
  </si>
  <si>
    <t>Halcyon, Nakusp hot springs are commercial tourist destination.  4 additional non-commercial hot springs are in the area. Large tourist industry due to proximity to Revelstoke and variety of outdoor recreational activities available.</t>
  </si>
  <si>
    <t>GEOTHERMAL DECISION MATRIX WORKSHEET</t>
  </si>
  <si>
    <t>DRAFT EXAMPLE GEOTHERMAL DECISION MATRIX WORKSHEET</t>
  </si>
  <si>
    <t>Remote location with limited population and development: new geochem Taweh (Sezill) (thanks to Polaris Infrastructure)</t>
  </si>
  <si>
    <t>Ainsworth may be open to Direct-use applications; new geochem Wildhorse (thanks to Polaris Infrastructure)</t>
  </si>
  <si>
    <t>Remote location with no population</t>
  </si>
  <si>
    <t>new chemistry St. Leon &amp; Taylor (thanks to Polaris Infrastructure)</t>
  </si>
  <si>
    <t>Ranking</t>
  </si>
  <si>
    <t xml:space="preserve">*Weighting factors are based on an analysis of the developability of an area using available data.  The weighting factors used were biased towards a likely resource with temperatures between 40 - 80 C (or higher) and a receptive community. Favourability (low, moderate, high) were assigned based on the weighted ranking.  High, 3.00 and above, moderate between 3.00 and 2.50 and those below 2.50 were assigned a low.  </t>
  </si>
  <si>
    <t>logging in valley, remote area</t>
  </si>
  <si>
    <t>Development Factor                               (Name of region/area) MW reported from KWL &amp; Geothemex 2015</t>
  </si>
  <si>
    <t>Specific timing of exploration (BC yr. by yr. to max 7 years)</t>
  </si>
  <si>
    <t>relatively high temp gradient (average measured 54C/km)</t>
  </si>
  <si>
    <t>Salinities approx. 35,000 ppm total dissolved solids. Natural gas from target formations contain 9.1% CO2 and 0.23% H2S.</t>
  </si>
  <si>
    <t xml:space="preserve">Deep reservoir (average depth ~2,000 m). No known indication at shallower (i.e.. Lower temperature) depths. </t>
  </si>
  <si>
    <t>GHGE targets (i.e.. Fort Nelson: https://nr.civicweb.net/Documents/DocumentDisplay.aspx?ID=51471)</t>
  </si>
  <si>
    <t xml:space="preserve">Coast Mountain Draba, Oregon Willowherb, Southern Mountain Caribou habitats within to 10 km away from potential resource area. </t>
  </si>
  <si>
    <t xml:space="preserve">Fish bearing streams located along proposed transmission/piping route. </t>
  </si>
  <si>
    <t>Logging; provincial park</t>
  </si>
  <si>
    <t>Currently no action from the town/municipal council on Direct-use; local business installs ground based geothermal. Area of high heat flow with few TG wells.</t>
  </si>
  <si>
    <t>no specific reservoir - isolated hot springs</t>
  </si>
  <si>
    <t>Area is remote; underutilized for tourism, hike to hot spring is difficult, very limited.  Power line recently completed to Bob Quinn lake so some economic development is possible.</t>
  </si>
  <si>
    <t>good likelihood of 40 - 60 45°C waters within 1-2 km of surface; unknown permeability or formation target.</t>
  </si>
  <si>
    <r>
      <t>reservoir is likely in gas bearing dolomite formation; heat flow is 45</t>
    </r>
    <r>
      <rPr>
        <sz val="11"/>
        <color theme="1"/>
        <rFont val="Calibri"/>
        <family val="2"/>
      </rPr>
      <t>°C/km; but no reported aquifers shallower in the sequence.</t>
    </r>
  </si>
  <si>
    <t>If power is required for operation only available to Fox Creek substation</t>
  </si>
  <si>
    <t>no clearly defined resource; scattered hot springs along large regional faults.</t>
  </si>
  <si>
    <t>developed spa currently for sale. Fish bearing streams along proposed transmission/piping route.</t>
  </si>
  <si>
    <t>stand against Enbridge; agreement reached to protect great bear rainforest; protested against fish farming; Bella Coola as a food action plan; Bella Coola has a community Plan (1998) key is protection of the natural setting</t>
  </si>
  <si>
    <t xml:space="preserve">Geothermometry indicate source temps up to 160C. Ainsworth alkalinity 1050 mg/L, Cl 45 mg/L; Riondel supersaturated with CO2, Dewar HCO3 149 mg/L, Mg 0.3 mg/L, Cl 54 mg/L. </t>
  </si>
  <si>
    <t>as soon as permits can be put in place, 5-7 yr.</t>
  </si>
  <si>
    <t xml:space="preserve">approx. 7 km transmission/piping required to closest substation along established powerline corridor. </t>
  </si>
  <si>
    <t>Nine springs with a average T of 85 C; wells for pool facilities</t>
  </si>
  <si>
    <t>Lease acquired 2014 - have 7 years to carry out work (yearly fee payment required or work); web site give 2017 as year of construction of power plant; no 2015 update</t>
  </si>
  <si>
    <t xml:space="preserve">Resort is in a very run down state, significant modifications and upgrades would be needed to have it function. 12 Fish bearing streams on route of proposed transmission/piping line. </t>
  </si>
  <si>
    <t>paved highway to Kitimat and transportation hub between Prince Rupert and Prince George.</t>
  </si>
  <si>
    <t>Arrow Lakes Provincial Park approx. 8 km away.</t>
  </si>
  <si>
    <t>forest based products, mushrooms drying, greenhouse; logging; although limited nearby community Fauquier (pop 200)</t>
  </si>
  <si>
    <t>Low flows from springs; meteoric recharge ~30 years</t>
  </si>
  <si>
    <t>young volcanism and faulting forming graben structure</t>
  </si>
  <si>
    <t>MT shows strong anomaly</t>
  </si>
  <si>
    <t>Mesozoic aged quartz Diorite</t>
  </si>
  <si>
    <t>drilling and other work demonstrated heat but not permeability; fracture permeability needs to be carefully targeted.</t>
  </si>
  <si>
    <t>Still high risk until permeability it located and can be targeted.</t>
  </si>
  <si>
    <t>positive relationship between local community and development; area currently under development for run of river hydro.</t>
  </si>
  <si>
    <t>Innergex/BC Hydro</t>
  </si>
  <si>
    <t>Lillooet, Mount Currie and St'at'imc not currently in negotiation; St'at'imc Land and Resources Authority - SLRA (www.statimc.net), within asserted area</t>
  </si>
  <si>
    <t>not currently in treaty negotiations</t>
  </si>
  <si>
    <t>Before road wash out there was significant number of visitors to the hot springs.</t>
  </si>
  <si>
    <t>some heat flow data show 33-59 C/km; hot springs give T up to 28C</t>
  </si>
  <si>
    <t>many provincial parks in vicinity, but none very near potential resource site (6-25 km away). conservancy area close by</t>
  </si>
  <si>
    <t>closest transmission is 20 km east but very mountainous terrain</t>
  </si>
  <si>
    <t xml:space="preserve">Cayley is more than 40 km from Squamish on gravel road; there is limited winter access. For a spa or bathing facility significant marketing and transportation alternatives would need to developed.  It is on a direct path to the Elaho valley and its giant Douglas fir trees.  In 2015 a 600+ hectare fire threatened the Elaho giant, but it was saved.  The road however, has become impassable due to washouts after the fire. </t>
  </si>
  <si>
    <t>some heat flow data to the east near Mt. Cayley show 33-59 C/km; hot springs give T up to 28C</t>
  </si>
  <si>
    <t>none known; mercury and arsenic anomalies near Brohm Lake</t>
  </si>
  <si>
    <t>access; landslide hazards (Cheekye Fan)</t>
  </si>
  <si>
    <t>First nations interest; highway is a major tourist corridor; Squamish is committed to preservation of outdoor recreation "Hard wired for Adventure"</t>
  </si>
  <si>
    <t>main highway; fully maintained year round;  subsidiary roads are not maintained.</t>
  </si>
  <si>
    <t>young volcanism around Franklin Glacier as well as major caldera complex at Silverthrone and large structures</t>
  </si>
  <si>
    <t>springs are associated with young volcanism at Silverthrone (or Franklin Glacier); Silverthrone is an evolved center of dacite and rhyolite.</t>
  </si>
  <si>
    <t xml:space="preserve">7 yr., dependent on permitting, access. </t>
  </si>
  <si>
    <t xml:space="preserve">Electrical generation potential? competition or collaboration possible from Companies present </t>
  </si>
  <si>
    <t>Nanwakolas and Tl'etinqox-T'in Government Office (Anahim Band) assert territorial rights but not in treaty negotiation.</t>
  </si>
  <si>
    <t>young volcanism nearby and large structures; actual cinder cone is 20 km from Nazko community; in Quesnel, large faults and pozalite locality.</t>
  </si>
  <si>
    <t>area of moderate heat flow</t>
  </si>
  <si>
    <t>youngest is  Nazko dated at 7,200 yrBP; large volume post glacial flow to the NW of Nazko Cone</t>
  </si>
  <si>
    <t>regional magnetics, gravity and MT as well as seismic exist; geophysics suggest a deep-seated (400 km) low-velocity zone that may be the source of volcanism (substantiates hot spot hypothesis).</t>
  </si>
  <si>
    <t>possible; resource review has been carried out but no obvious targets without additional geoscience; private and First Nations land holdings</t>
  </si>
  <si>
    <t>closest transmission/substation ~100 km away</t>
  </si>
  <si>
    <t xml:space="preserve">Wildlife Habitat Area approx. 3 km from potential resource location. Darke Lake Provincial Park ~10 km away. </t>
  </si>
  <si>
    <t xml:space="preserve">Nearest hot springs approx. 70 km from potential resource area. </t>
  </si>
  <si>
    <t>Westbank First Nation provides Land Use Plan for communities in Summerland. Summerland signed onto BC Climate Action Charter.</t>
  </si>
  <si>
    <t>Peachland (pop 5000), Kelowna is major center and close by</t>
  </si>
  <si>
    <t>18-8M yr. ago</t>
  </si>
  <si>
    <t>different stages; two groups (In-SHUCK-ch, Stó:lō)</t>
  </si>
  <si>
    <t xml:space="preserve">within asserted territory areas of In-SHUCK-ch, Stó:lō Nations, St'at'imc Chiefs Council, Sts'ailes band. </t>
  </si>
  <si>
    <t xml:space="preserve">In-SHUCK-ch, Stó:lō Nations bands, Lillooet Tribal Council, St'at'imc Chiefs Council and Sts'ailes. </t>
  </si>
  <si>
    <t>remote area; spotted owl, grizzly habitat areas nearby; Fish bearing creeks</t>
  </si>
  <si>
    <t xml:space="preserve">Limited access via existing unpaved roads in St. Leon Creek valley and paved road to Nakusp substation. </t>
  </si>
  <si>
    <t xml:space="preserve">Valemount is actively interested in pursuing Direct-use applications.  They have had workshops to investigate the options.  They have looked at mushroom growing; greenhouses, and heating.  </t>
  </si>
  <si>
    <t>Valemount (1000 people)</t>
  </si>
  <si>
    <t>Fort Nelson court challenge against Site C development. Fort Nelson developing Water Management Plan with community plan goals to protect environment from pollution of land, water and air. First Nations have various agreements with Oil &amp; Gas, Forestry industries, and other land management agreements.</t>
  </si>
  <si>
    <t>Numerical favourability Index</t>
  </si>
  <si>
    <t>no geothermal leases; resource area is within protected Park</t>
  </si>
  <si>
    <t>Local mine development may provide potential development. No geothermal tracts nearby. Provincial Park. Permission to use Crown land is obtained by application under the Land Act (LA); target would be lower temperature &lt; 80°C resource.</t>
  </si>
  <si>
    <t xml:space="preserve">Slightly lower score than Cayley is due to lack of a defined resource. </t>
  </si>
  <si>
    <t xml:space="preserve">Remote site; new hydro project and transmission; upgraded access to Pebble Creek HS </t>
  </si>
  <si>
    <t>Remote site; good access; new chemistry for Turbid Creek HS (thanks to Polaris infrastructure).</t>
  </si>
  <si>
    <t>2008 Quantech MT survey suggests alteration zone at 1000 m</t>
  </si>
  <si>
    <t>Renewable energy "green value" for potential development</t>
  </si>
  <si>
    <t>Geothermal lease has been renewed once; could be done under crown land tenure for lower temperature resource (&lt;80°C)</t>
  </si>
  <si>
    <t>Lheidli, Simpcw, Shuswap, Neskonlith first nations group (Borealis has an MOU with Simpcw and Shuswap)</t>
  </si>
  <si>
    <t>some permits dropped; Borealis state 2016/2017 to move forward on remaining permits. Permission to use Crown land is obtained by application under the Land Act (LA); target for Direct-use would be lower temperature &lt; 80°C resource.</t>
  </si>
  <si>
    <t>Temp. grad. work in the N. Thompson valley to confirm high heat flow; results might change ranking significantly.</t>
  </si>
  <si>
    <t>Remote location with limited population and development potential.</t>
  </si>
  <si>
    <t>Remote site; established lodge for sale (as of March 2016)</t>
  </si>
  <si>
    <t xml:space="preserve">6 km of transmission/piping via existing unpaved roads. New substation will be required. </t>
  </si>
  <si>
    <t>&gt;50 km of new transmission required thru steep forested terrain.</t>
  </si>
  <si>
    <t>high, see KWL &amp; GeothermEx 2015 report</t>
  </si>
  <si>
    <t>See KWL report. Possible collaboration with mineral development.</t>
  </si>
  <si>
    <t>unlikely ; see KWL report.</t>
  </si>
  <si>
    <t xml:space="preserve">Only active water license at Bob Quinn Lake. Possible if development is outside of Protected Park.   </t>
  </si>
  <si>
    <t>yes, if development is outside Park.</t>
  </si>
  <si>
    <t>Nazko Nation involved in 2 resource review studies; Kunkle PhD focused on renewable energy and Aboriginal communities; Quesnel also did review of renewable energy possibilities; local interest in Pozalite deposit and potential for warm waters along major structures.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</si>
</sst>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15"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rgb="FFFFFFFF"/>
      <name val="Arial Narrow"/>
      <family val="2"/>
    </font>
    <font>
      <sz val="11"/>
      <color rgb="FF000000"/>
      <name val="Arial Narrow"/>
      <family val="2"/>
    </font>
    <font>
      <sz val="11"/>
      <name val="Arial Narrow"/>
      <family val="2"/>
    </font>
    <font>
      <sz val="10"/>
      <color theme="1"/>
      <name val="Arial"/>
      <family val="2"/>
    </font>
    <font>
      <b/>
      <sz val="14"/>
      <color theme="1"/>
      <name val="Calibri"/>
      <family val="2"/>
      <scheme val="minor"/>
    </font>
    <font>
      <sz val="9"/>
      <color indexed="81"/>
      <name val="Tahoma"/>
      <family val="2"/>
    </font>
    <font>
      <b/>
      <sz val="9"/>
      <color indexed="81"/>
      <name val="Tahoma"/>
      <family val="2"/>
    </font>
    <font>
      <sz val="11"/>
      <color theme="1"/>
      <name val="Calibri"/>
      <family val="2"/>
    </font>
    <font>
      <vertAlign val="subscript"/>
      <sz val="11"/>
      <color theme="1"/>
      <name val="Calibri"/>
      <family val="2"/>
      <scheme val="minor"/>
    </font>
    <font>
      <b/>
      <u/>
      <sz val="11"/>
      <color theme="1"/>
      <name val="Calibri"/>
      <family val="2"/>
      <scheme val="minor"/>
    </font>
  </fonts>
  <fills count="27">
    <fill>
      <patternFill patternType="none"/>
    </fill>
    <fill>
      <patternFill patternType="gray125"/>
    </fill>
    <fill>
      <patternFill patternType="solid">
        <fgColor them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0.749992370372631"/>
        <bgColor rgb="FF000000"/>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2" tint="-0.749992370372631"/>
        <bgColor theme="4"/>
      </patternFill>
    </fill>
    <fill>
      <patternFill patternType="solid">
        <fgColor theme="5" tint="-0.499984740745262"/>
        <bgColor indexed="64"/>
      </patternFill>
    </fill>
    <fill>
      <patternFill patternType="solid">
        <fgColor theme="5" tint="-0.499984740745262"/>
        <bgColor rgb="FF000000"/>
      </patternFill>
    </fill>
    <fill>
      <patternFill patternType="solid">
        <fgColor rgb="FFDAEEF3"/>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style="double">
        <color auto="1"/>
      </left>
      <right style="double">
        <color auto="1"/>
      </right>
      <top style="double">
        <color auto="1"/>
      </top>
      <bottom style="double">
        <color auto="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thin">
        <color theme="4"/>
      </top>
      <bottom/>
      <diagonal/>
    </border>
    <border>
      <left style="thin">
        <color rgb="FFFFFFFF"/>
      </left>
      <right style="thin">
        <color rgb="FFFFFFFF"/>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double">
        <color auto="1"/>
      </right>
      <top/>
      <bottom/>
      <diagonal/>
    </border>
    <border>
      <left/>
      <right style="double">
        <color auto="1"/>
      </right>
      <top/>
      <bottom style="double">
        <color auto="1"/>
      </bottom>
      <diagonal/>
    </border>
    <border>
      <left style="double">
        <color auto="1"/>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bottom style="thin">
        <color auto="1"/>
      </bottom>
      <diagonal/>
    </border>
    <border>
      <left style="double">
        <color auto="1"/>
      </left>
      <right/>
      <top/>
      <bottom style="double">
        <color auto="1"/>
      </bottom>
      <diagonal/>
    </border>
    <border>
      <left/>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medium">
        <color indexed="64"/>
      </left>
      <right style="thin">
        <color auto="1"/>
      </right>
      <top style="thin">
        <color auto="1"/>
      </top>
      <bottom style="medium">
        <color indexed="64"/>
      </bottom>
      <diagonal/>
    </border>
    <border>
      <left style="medium">
        <color auto="1"/>
      </left>
      <right style="thin">
        <color auto="1"/>
      </right>
      <top/>
      <bottom style="thin">
        <color auto="1"/>
      </bottom>
      <diagonal/>
    </border>
    <border>
      <left/>
      <right style="thin">
        <color auto="1"/>
      </right>
      <top style="medium">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medium">
        <color indexed="64"/>
      </right>
      <top/>
      <bottom/>
      <diagonal/>
    </border>
    <border>
      <left style="medium">
        <color indexed="64"/>
      </left>
      <right style="thin">
        <color rgb="FFFFFFFF"/>
      </right>
      <top style="medium">
        <color indexed="64"/>
      </top>
      <bottom style="thin">
        <color auto="1"/>
      </bottom>
      <diagonal/>
    </border>
    <border>
      <left style="thin">
        <color auto="1"/>
      </left>
      <right style="thin">
        <color rgb="FFFFFFFF"/>
      </right>
      <top style="medium">
        <color indexed="64"/>
      </top>
      <bottom style="thin">
        <color auto="1"/>
      </bottom>
      <diagonal/>
    </border>
    <border>
      <left/>
      <right style="thin">
        <color rgb="FFFFFFFF"/>
      </right>
      <top style="medium">
        <color indexed="64"/>
      </top>
      <bottom style="thin">
        <color auto="1"/>
      </bottom>
      <diagonal/>
    </border>
    <border>
      <left style="thin">
        <color rgb="FFFFFFFF"/>
      </left>
      <right style="thin">
        <color rgb="FFFFFFFF"/>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s>
  <cellStyleXfs count="2">
    <xf numFmtId="0" fontId="0" fillId="0" borderId="0"/>
    <xf numFmtId="44" fontId="2" fillId="0" borderId="0" applyFont="0" applyFill="0" applyBorder="0" applyAlignment="0" applyProtection="0"/>
  </cellStyleXfs>
  <cellXfs count="642">
    <xf numFmtId="0" fontId="0" fillId="0" borderId="0" xfId="0"/>
    <xf numFmtId="0" fontId="0" fillId="0" borderId="0" xfId="0" applyAlignment="1">
      <alignment wrapText="1"/>
    </xf>
    <xf numFmtId="0" fontId="1" fillId="0" borderId="0" xfId="0" applyFont="1" applyAlignment="1">
      <alignment vertical="top" wrapText="1"/>
    </xf>
    <xf numFmtId="0" fontId="0" fillId="0" borderId="2" xfId="0" applyBorder="1" applyAlignment="1">
      <alignment wrapText="1"/>
    </xf>
    <xf numFmtId="0" fontId="0" fillId="0" borderId="0" xfId="0" applyBorder="1"/>
    <xf numFmtId="0" fontId="0" fillId="5" borderId="1" xfId="0" applyFont="1" applyFill="1" applyBorder="1" applyAlignment="1">
      <alignment wrapText="1"/>
    </xf>
    <xf numFmtId="0" fontId="0" fillId="0" borderId="4" xfId="0" applyFont="1" applyBorder="1"/>
    <xf numFmtId="0" fontId="0" fillId="0" borderId="6" xfId="0" applyFont="1" applyBorder="1"/>
    <xf numFmtId="0" fontId="0" fillId="0" borderId="5" xfId="0" applyFont="1" applyBorder="1" applyAlignment="1">
      <alignment wrapText="1"/>
    </xf>
    <xf numFmtId="0" fontId="0" fillId="6" borderId="1" xfId="0" applyFont="1" applyFill="1" applyBorder="1" applyAlignment="1">
      <alignment wrapText="1"/>
    </xf>
    <xf numFmtId="0" fontId="0" fillId="7" borderId="1" xfId="0" applyFont="1" applyFill="1" applyBorder="1" applyAlignment="1">
      <alignment wrapText="1"/>
    </xf>
    <xf numFmtId="0" fontId="0" fillId="8" borderId="1" xfId="0" applyFont="1" applyFill="1" applyBorder="1" applyAlignment="1">
      <alignment wrapText="1"/>
    </xf>
    <xf numFmtId="0" fontId="0" fillId="9" borderId="1" xfId="0" applyFont="1" applyFill="1" applyBorder="1" applyAlignment="1">
      <alignment wrapText="1"/>
    </xf>
    <xf numFmtId="0" fontId="0" fillId="10" borderId="1" xfId="0" applyFont="1" applyFill="1" applyBorder="1" applyAlignment="1">
      <alignment wrapText="1"/>
    </xf>
    <xf numFmtId="0" fontId="0" fillId="11" borderId="1" xfId="0" applyFont="1" applyFill="1" applyBorder="1" applyAlignment="1">
      <alignment wrapText="1"/>
    </xf>
    <xf numFmtId="0" fontId="0" fillId="2" borderId="1" xfId="0" applyFont="1" applyFill="1" applyBorder="1" applyAlignment="1">
      <alignment wrapText="1"/>
    </xf>
    <xf numFmtId="0" fontId="0" fillId="4" borderId="1" xfId="0" applyFont="1" applyFill="1" applyBorder="1" applyAlignment="1">
      <alignment wrapText="1"/>
    </xf>
    <xf numFmtId="0" fontId="0" fillId="5" borderId="1" xfId="0" applyFont="1" applyFill="1" applyBorder="1" applyAlignment="1">
      <alignment horizontal="left" vertical="top" wrapText="1"/>
    </xf>
    <xf numFmtId="0" fontId="1" fillId="5" borderId="7" xfId="0" applyFont="1" applyFill="1" applyBorder="1"/>
    <xf numFmtId="0" fontId="1" fillId="5" borderId="8" xfId="0" applyFont="1" applyFill="1" applyBorder="1" applyAlignment="1">
      <alignment wrapText="1"/>
    </xf>
    <xf numFmtId="0" fontId="0" fillId="5" borderId="10" xfId="0" applyFont="1" applyFill="1" applyBorder="1"/>
    <xf numFmtId="0" fontId="0" fillId="5" borderId="12" xfId="0" applyFont="1" applyFill="1" applyBorder="1" applyAlignment="1">
      <alignment wrapText="1"/>
    </xf>
    <xf numFmtId="0" fontId="0" fillId="0" borderId="14" xfId="0" applyBorder="1"/>
    <xf numFmtId="0" fontId="0" fillId="0" borderId="14" xfId="0" applyBorder="1" applyAlignment="1">
      <alignment wrapText="1"/>
    </xf>
    <xf numFmtId="0" fontId="0" fillId="0" borderId="15" xfId="0" applyFont="1" applyBorder="1"/>
    <xf numFmtId="0" fontId="0" fillId="0" borderId="15" xfId="0" applyFont="1" applyBorder="1" applyAlignment="1">
      <alignment wrapText="1"/>
    </xf>
    <xf numFmtId="0" fontId="1" fillId="6" borderId="7" xfId="0" applyFont="1" applyFill="1" applyBorder="1"/>
    <xf numFmtId="0" fontId="1" fillId="6" borderId="8" xfId="0" applyFont="1" applyFill="1" applyBorder="1" applyAlignment="1">
      <alignment wrapText="1"/>
    </xf>
    <xf numFmtId="0" fontId="0" fillId="6" borderId="10" xfId="0" applyFont="1" applyFill="1" applyBorder="1"/>
    <xf numFmtId="0" fontId="0" fillId="6" borderId="12" xfId="0" applyFont="1" applyFill="1" applyBorder="1" applyAlignment="1">
      <alignment wrapText="1"/>
    </xf>
    <xf numFmtId="0" fontId="1" fillId="7" borderId="7" xfId="0" applyFont="1" applyFill="1" applyBorder="1"/>
    <xf numFmtId="0" fontId="1" fillId="7" borderId="8" xfId="0" applyFont="1" applyFill="1" applyBorder="1" applyAlignment="1">
      <alignment wrapText="1"/>
    </xf>
    <xf numFmtId="0" fontId="0" fillId="7" borderId="10" xfId="0" applyFont="1" applyFill="1" applyBorder="1"/>
    <xf numFmtId="0" fontId="0" fillId="7" borderId="12" xfId="0" applyFont="1" applyFill="1" applyBorder="1" applyAlignment="1">
      <alignment wrapText="1"/>
    </xf>
    <xf numFmtId="0" fontId="0" fillId="0" borderId="14" xfId="0" applyFill="1" applyBorder="1"/>
    <xf numFmtId="0" fontId="0" fillId="0" borderId="14" xfId="0" applyFill="1" applyBorder="1" applyAlignment="1">
      <alignment wrapText="1"/>
    </xf>
    <xf numFmtId="0" fontId="1" fillId="8" borderId="7" xfId="0" applyFont="1" applyFill="1" applyBorder="1"/>
    <xf numFmtId="0" fontId="1" fillId="8" borderId="8" xfId="0" applyFont="1" applyFill="1" applyBorder="1" applyAlignment="1">
      <alignment wrapText="1"/>
    </xf>
    <xf numFmtId="0" fontId="0" fillId="8" borderId="10" xfId="0" applyFont="1" applyFill="1" applyBorder="1"/>
    <xf numFmtId="0" fontId="0" fillId="8" borderId="12" xfId="0" applyFont="1" applyFill="1" applyBorder="1" applyAlignment="1">
      <alignment wrapText="1"/>
    </xf>
    <xf numFmtId="0" fontId="1" fillId="9" borderId="7" xfId="0" applyFont="1" applyFill="1" applyBorder="1"/>
    <xf numFmtId="0" fontId="1" fillId="9" borderId="8" xfId="0" applyFont="1" applyFill="1" applyBorder="1" applyAlignment="1">
      <alignment wrapText="1"/>
    </xf>
    <xf numFmtId="0" fontId="0" fillId="9" borderId="10" xfId="0" applyFont="1" applyFill="1" applyBorder="1"/>
    <xf numFmtId="0" fontId="0" fillId="9" borderId="12" xfId="0" applyFont="1" applyFill="1" applyBorder="1" applyAlignment="1">
      <alignment wrapText="1"/>
    </xf>
    <xf numFmtId="0" fontId="1" fillId="10" borderId="7" xfId="0" applyFont="1" applyFill="1" applyBorder="1"/>
    <xf numFmtId="0" fontId="1" fillId="10" borderId="8" xfId="0" applyFont="1" applyFill="1" applyBorder="1" applyAlignment="1">
      <alignment wrapText="1"/>
    </xf>
    <xf numFmtId="0" fontId="0" fillId="10" borderId="10" xfId="0" applyFont="1" applyFill="1" applyBorder="1"/>
    <xf numFmtId="0" fontId="0" fillId="10" borderId="12" xfId="0" applyFont="1" applyFill="1" applyBorder="1" applyAlignment="1">
      <alignment wrapText="1"/>
    </xf>
    <xf numFmtId="0" fontId="1" fillId="11" borderId="7" xfId="0" applyFont="1" applyFill="1" applyBorder="1"/>
    <xf numFmtId="0" fontId="1" fillId="11" borderId="8" xfId="0" applyFont="1" applyFill="1" applyBorder="1" applyAlignment="1">
      <alignment wrapText="1"/>
    </xf>
    <xf numFmtId="0" fontId="0" fillId="11" borderId="10" xfId="0" applyFont="1" applyFill="1" applyBorder="1"/>
    <xf numFmtId="0" fontId="0" fillId="11" borderId="12" xfId="0" applyFont="1" applyFill="1" applyBorder="1" applyAlignment="1">
      <alignment wrapText="1"/>
    </xf>
    <xf numFmtId="0" fontId="1" fillId="2" borderId="7" xfId="0" applyFont="1" applyFill="1" applyBorder="1"/>
    <xf numFmtId="0" fontId="1" fillId="2" borderId="8" xfId="0" applyFont="1" applyFill="1" applyBorder="1" applyAlignment="1">
      <alignment wrapText="1"/>
    </xf>
    <xf numFmtId="0" fontId="0" fillId="2" borderId="10" xfId="0" applyFont="1" applyFill="1" applyBorder="1"/>
    <xf numFmtId="0" fontId="0" fillId="2" borderId="12" xfId="0" applyFont="1" applyFill="1" applyBorder="1" applyAlignment="1">
      <alignment wrapText="1"/>
    </xf>
    <xf numFmtId="0" fontId="1" fillId="4" borderId="7" xfId="0" applyFont="1" applyFill="1" applyBorder="1"/>
    <xf numFmtId="0" fontId="1" fillId="4" borderId="8" xfId="0" applyFont="1" applyFill="1" applyBorder="1" applyAlignment="1">
      <alignment wrapText="1"/>
    </xf>
    <xf numFmtId="0" fontId="0" fillId="4" borderId="10" xfId="0" applyFont="1" applyFill="1" applyBorder="1"/>
    <xf numFmtId="0" fontId="0" fillId="4" borderId="12" xfId="0" applyFont="1" applyFill="1" applyBorder="1" applyAlignment="1">
      <alignment wrapText="1"/>
    </xf>
    <xf numFmtId="0" fontId="5" fillId="12" borderId="16" xfId="0" applyFont="1" applyFill="1" applyBorder="1" applyAlignment="1">
      <alignment horizontal="center" vertical="center" textRotation="90"/>
    </xf>
    <xf numFmtId="1" fontId="6" fillId="0" borderId="1" xfId="0" applyNumberFormat="1" applyFont="1" applyBorder="1" applyAlignment="1">
      <alignment horizontal="left" vertical="center"/>
    </xf>
    <xf numFmtId="2" fontId="6" fillId="0" borderId="1" xfId="0" applyNumberFormat="1" applyFont="1" applyBorder="1" applyAlignment="1">
      <alignment vertical="center"/>
    </xf>
    <xf numFmtId="2" fontId="0" fillId="0" borderId="14" xfId="0" applyNumberFormat="1" applyBorder="1"/>
    <xf numFmtId="2" fontId="0" fillId="0" borderId="14" xfId="0" applyNumberFormat="1" applyFill="1" applyBorder="1"/>
    <xf numFmtId="1" fontId="0" fillId="5" borderId="11" xfId="0" applyNumberFormat="1" applyFill="1" applyBorder="1"/>
    <xf numFmtId="1" fontId="0" fillId="5" borderId="13" xfId="0" applyNumberFormat="1" applyFill="1" applyBorder="1"/>
    <xf numFmtId="1" fontId="0" fillId="6" borderId="11" xfId="0" applyNumberFormat="1" applyFill="1" applyBorder="1"/>
    <xf numFmtId="1" fontId="0" fillId="6" borderId="13" xfId="0" applyNumberFormat="1" applyFill="1" applyBorder="1"/>
    <xf numFmtId="1" fontId="0" fillId="7" borderId="11" xfId="0" applyNumberFormat="1" applyFill="1" applyBorder="1"/>
    <xf numFmtId="1" fontId="0" fillId="7" borderId="13" xfId="0" applyNumberFormat="1" applyFill="1" applyBorder="1"/>
    <xf numFmtId="1" fontId="0" fillId="8" borderId="11" xfId="0" applyNumberFormat="1" applyFill="1" applyBorder="1"/>
    <xf numFmtId="1" fontId="0" fillId="8" borderId="13" xfId="0" applyNumberFormat="1" applyFill="1" applyBorder="1"/>
    <xf numFmtId="1" fontId="0" fillId="9" borderId="11" xfId="0" applyNumberFormat="1" applyFill="1" applyBorder="1"/>
    <xf numFmtId="1" fontId="0" fillId="9" borderId="13" xfId="0" applyNumberFormat="1" applyFill="1" applyBorder="1"/>
    <xf numFmtId="1" fontId="0" fillId="10" borderId="11" xfId="0" applyNumberFormat="1" applyFill="1" applyBorder="1"/>
    <xf numFmtId="1" fontId="0" fillId="10" borderId="13" xfId="0" applyNumberFormat="1" applyFill="1" applyBorder="1"/>
    <xf numFmtId="1" fontId="0" fillId="11" borderId="11" xfId="0" applyNumberFormat="1" applyFill="1" applyBorder="1"/>
    <xf numFmtId="1" fontId="0" fillId="11" borderId="13" xfId="0" applyNumberFormat="1" applyFill="1" applyBorder="1"/>
    <xf numFmtId="1" fontId="0" fillId="2" borderId="11" xfId="0" applyNumberFormat="1" applyFill="1" applyBorder="1"/>
    <xf numFmtId="1" fontId="0" fillId="4" borderId="11" xfId="0" applyNumberFormat="1" applyFill="1" applyBorder="1"/>
    <xf numFmtId="1" fontId="0" fillId="4" borderId="13" xfId="0" applyNumberFormat="1" applyFill="1" applyBorder="1"/>
    <xf numFmtId="2" fontId="0" fillId="5" borderId="9" xfId="0" applyNumberFormat="1" applyFill="1" applyBorder="1"/>
    <xf numFmtId="2" fontId="0" fillId="6" borderId="9" xfId="0" applyNumberFormat="1" applyFill="1" applyBorder="1"/>
    <xf numFmtId="2" fontId="0" fillId="7" borderId="9" xfId="0" applyNumberFormat="1" applyFill="1" applyBorder="1"/>
    <xf numFmtId="2" fontId="0" fillId="8" borderId="9" xfId="0" applyNumberFormat="1" applyFill="1" applyBorder="1"/>
    <xf numFmtId="2" fontId="0" fillId="9" borderId="9" xfId="0" applyNumberFormat="1" applyFill="1" applyBorder="1"/>
    <xf numFmtId="2" fontId="0" fillId="10" borderId="9" xfId="0" applyNumberFormat="1" applyFill="1" applyBorder="1"/>
    <xf numFmtId="2" fontId="0" fillId="11" borderId="9" xfId="0" applyNumberFormat="1" applyFill="1" applyBorder="1"/>
    <xf numFmtId="2" fontId="0" fillId="2" borderId="9" xfId="0" applyNumberFormat="1" applyFill="1" applyBorder="1"/>
    <xf numFmtId="2" fontId="0" fillId="4" borderId="9" xfId="0" applyNumberFormat="1" applyFill="1" applyBorder="1"/>
    <xf numFmtId="0" fontId="1" fillId="22" borderId="4" xfId="0" applyFont="1" applyFill="1" applyBorder="1" applyAlignment="1">
      <alignment vertical="center" wrapText="1"/>
    </xf>
    <xf numFmtId="0" fontId="3" fillId="22" borderId="5" xfId="0" applyFont="1" applyFill="1" applyBorder="1" applyAlignment="1">
      <alignment vertical="center" wrapText="1"/>
    </xf>
    <xf numFmtId="0" fontId="3" fillId="22" borderId="0" xfId="0" applyFont="1" applyFill="1" applyAlignment="1">
      <alignment horizontal="center" vertical="center" wrapText="1"/>
    </xf>
    <xf numFmtId="0" fontId="5" fillId="12" borderId="16" xfId="0" applyFont="1" applyFill="1" applyBorder="1" applyAlignment="1">
      <alignment horizontal="center" vertical="center" textRotation="90" wrapText="1"/>
    </xf>
    <xf numFmtId="0" fontId="4" fillId="22" borderId="0" xfId="0" applyFont="1" applyFill="1"/>
    <xf numFmtId="0" fontId="4" fillId="22" borderId="0" xfId="0" applyFont="1" applyFill="1" applyAlignment="1">
      <alignment wrapText="1"/>
    </xf>
    <xf numFmtId="0" fontId="3" fillId="22" borderId="0" xfId="0" applyFont="1" applyFill="1" applyAlignment="1">
      <alignment vertical="top" wrapText="1"/>
    </xf>
    <xf numFmtId="0" fontId="4" fillId="24" borderId="4" xfId="0" applyFont="1" applyFill="1" applyBorder="1"/>
    <xf numFmtId="0" fontId="3" fillId="24" borderId="5" xfId="0" applyFont="1" applyFill="1" applyBorder="1" applyAlignment="1">
      <alignment wrapText="1"/>
    </xf>
    <xf numFmtId="0" fontId="4" fillId="24" borderId="6" xfId="0" applyFont="1" applyFill="1" applyBorder="1"/>
    <xf numFmtId="0" fontId="4" fillId="24" borderId="5" xfId="0" applyFont="1" applyFill="1" applyBorder="1" applyAlignment="1">
      <alignment wrapText="1"/>
    </xf>
    <xf numFmtId="0" fontId="3" fillId="24" borderId="1" xfId="0" applyFont="1" applyFill="1" applyBorder="1" applyAlignment="1">
      <alignment horizontal="center" vertical="center"/>
    </xf>
    <xf numFmtId="0" fontId="4" fillId="24" borderId="1" xfId="0" applyFont="1" applyFill="1" applyBorder="1"/>
    <xf numFmtId="0" fontId="1" fillId="13" borderId="3" xfId="0" applyFont="1" applyFill="1" applyBorder="1" applyAlignment="1">
      <alignment horizontal="right" vertical="top" wrapText="1"/>
    </xf>
    <xf numFmtId="0" fontId="0" fillId="5" borderId="10" xfId="0" applyFont="1" applyFill="1" applyBorder="1" applyAlignment="1">
      <alignment vertical="top"/>
    </xf>
    <xf numFmtId="0" fontId="0" fillId="5" borderId="12" xfId="0" applyFont="1" applyFill="1" applyBorder="1" applyAlignment="1">
      <alignment vertical="top" wrapText="1"/>
    </xf>
    <xf numFmtId="1" fontId="0" fillId="5" borderId="13" xfId="0" applyNumberFormat="1" applyFill="1" applyBorder="1" applyAlignment="1">
      <alignment vertical="top"/>
    </xf>
    <xf numFmtId="0" fontId="0" fillId="6" borderId="10" xfId="0" applyFont="1" applyFill="1" applyBorder="1" applyAlignment="1">
      <alignment vertical="top"/>
    </xf>
    <xf numFmtId="0" fontId="0" fillId="6" borderId="1" xfId="0" applyFont="1" applyFill="1" applyBorder="1" applyAlignment="1">
      <alignment vertical="top" wrapText="1"/>
    </xf>
    <xf numFmtId="1" fontId="0" fillId="6" borderId="11" xfId="0" applyNumberFormat="1" applyFill="1" applyBorder="1" applyAlignment="1">
      <alignment vertical="top"/>
    </xf>
    <xf numFmtId="0" fontId="0" fillId="8" borderId="10" xfId="0" applyFont="1" applyFill="1" applyBorder="1" applyAlignment="1">
      <alignment vertical="top"/>
    </xf>
    <xf numFmtId="0" fontId="0" fillId="8" borderId="1" xfId="0" applyFont="1" applyFill="1" applyBorder="1" applyAlignment="1">
      <alignment vertical="top" wrapText="1"/>
    </xf>
    <xf numFmtId="1" fontId="0" fillId="8" borderId="11" xfId="0" applyNumberFormat="1" applyFill="1" applyBorder="1" applyAlignment="1">
      <alignment vertical="top"/>
    </xf>
    <xf numFmtId="0" fontId="0" fillId="11" borderId="10" xfId="0" applyFont="1" applyFill="1" applyBorder="1" applyAlignment="1">
      <alignment vertical="top"/>
    </xf>
    <xf numFmtId="0" fontId="0" fillId="11" borderId="1" xfId="0" applyFont="1" applyFill="1" applyBorder="1" applyAlignment="1">
      <alignment vertical="top" wrapText="1"/>
    </xf>
    <xf numFmtId="1" fontId="0" fillId="11" borderId="11" xfId="0" applyNumberFormat="1" applyFill="1" applyBorder="1" applyAlignment="1">
      <alignment vertical="top"/>
    </xf>
    <xf numFmtId="1" fontId="0" fillId="5" borderId="11" xfId="0" applyNumberFormat="1" applyFill="1" applyBorder="1" applyAlignment="1">
      <alignment vertical="top"/>
    </xf>
    <xf numFmtId="0" fontId="0" fillId="8" borderId="12" xfId="0" applyFont="1" applyFill="1" applyBorder="1" applyAlignment="1">
      <alignment vertical="top" wrapText="1"/>
    </xf>
    <xf numFmtId="1" fontId="0" fillId="8" borderId="13" xfId="0" applyNumberFormat="1" applyFill="1" applyBorder="1" applyAlignment="1">
      <alignment vertical="top"/>
    </xf>
    <xf numFmtId="0" fontId="0" fillId="2" borderId="17" xfId="0" applyFont="1" applyFill="1" applyBorder="1" applyAlignment="1">
      <alignment wrapText="1"/>
    </xf>
    <xf numFmtId="0" fontId="0" fillId="2" borderId="10" xfId="0" applyFont="1" applyFill="1" applyBorder="1" applyAlignment="1">
      <alignment vertical="top"/>
    </xf>
    <xf numFmtId="0" fontId="0" fillId="2" borderId="17" xfId="0" applyFont="1" applyFill="1" applyBorder="1" applyAlignment="1">
      <alignment vertical="top" wrapText="1"/>
    </xf>
    <xf numFmtId="0" fontId="0" fillId="0" borderId="0" xfId="0" applyAlignment="1">
      <alignment vertical="top"/>
    </xf>
    <xf numFmtId="0" fontId="0" fillId="0" borderId="0" xfId="0" applyAlignment="1"/>
    <xf numFmtId="0" fontId="9" fillId="0" borderId="5" xfId="0" applyFont="1" applyBorder="1" applyAlignment="1">
      <alignment wrapText="1"/>
    </xf>
    <xf numFmtId="0" fontId="0" fillId="7" borderId="12" xfId="0" applyFill="1" applyBorder="1" applyAlignment="1">
      <alignment vertical="top" wrapText="1"/>
    </xf>
    <xf numFmtId="0" fontId="0" fillId="7" borderId="12" xfId="0" applyFill="1" applyBorder="1" applyAlignment="1">
      <alignment vertical="top"/>
    </xf>
    <xf numFmtId="0" fontId="0" fillId="8" borderId="10" xfId="0" applyFill="1" applyBorder="1" applyAlignment="1">
      <alignment vertical="top"/>
    </xf>
    <xf numFmtId="0" fontId="0" fillId="8" borderId="12" xfId="0" applyFill="1" applyBorder="1" applyAlignment="1">
      <alignment vertical="top" wrapText="1"/>
    </xf>
    <xf numFmtId="0" fontId="0" fillId="8" borderId="12" xfId="0" applyFill="1" applyBorder="1" applyAlignment="1">
      <alignment vertical="top"/>
    </xf>
    <xf numFmtId="0" fontId="1" fillId="8" borderId="7" xfId="0" applyFont="1" applyFill="1" applyBorder="1" applyAlignment="1">
      <alignment vertical="top"/>
    </xf>
    <xf numFmtId="0" fontId="1" fillId="8" borderId="8" xfId="0" applyFont="1" applyFill="1" applyBorder="1" applyAlignment="1">
      <alignment vertical="top" wrapText="1"/>
    </xf>
    <xf numFmtId="0" fontId="0" fillId="8" borderId="8" xfId="0" applyFill="1" applyBorder="1" applyAlignment="1">
      <alignment vertical="top"/>
    </xf>
    <xf numFmtId="0" fontId="0" fillId="8" borderId="8" xfId="0" applyFill="1" applyBorder="1" applyAlignment="1">
      <alignment vertical="top" wrapText="1"/>
    </xf>
    <xf numFmtId="2" fontId="0" fillId="17" borderId="9" xfId="0" applyNumberFormat="1" applyFill="1" applyBorder="1" applyAlignment="1">
      <alignment vertical="top"/>
    </xf>
    <xf numFmtId="0" fontId="0" fillId="5" borderId="10" xfId="0" applyFill="1" applyBorder="1" applyAlignment="1">
      <alignment vertical="top"/>
    </xf>
    <xf numFmtId="0" fontId="0" fillId="5" borderId="1" xfId="0" applyFill="1" applyBorder="1" applyAlignment="1">
      <alignment vertical="top"/>
    </xf>
    <xf numFmtId="0" fontId="0" fillId="5" borderId="1" xfId="0" applyFill="1" applyBorder="1" applyAlignment="1">
      <alignment vertical="top" wrapText="1"/>
    </xf>
    <xf numFmtId="0" fontId="0" fillId="2" borderId="1" xfId="0" applyFont="1" applyFill="1"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1" fontId="0" fillId="2" borderId="11" xfId="0" applyNumberFormat="1" applyFill="1" applyBorder="1" applyAlignment="1">
      <alignment vertical="top"/>
    </xf>
    <xf numFmtId="0" fontId="0" fillId="5" borderId="12" xfId="0" applyFill="1" applyBorder="1" applyAlignment="1">
      <alignment vertical="top" wrapText="1"/>
    </xf>
    <xf numFmtId="0" fontId="0" fillId="5" borderId="12" xfId="0" applyFill="1" applyBorder="1" applyAlignment="1">
      <alignment vertical="top"/>
    </xf>
    <xf numFmtId="1" fontId="0" fillId="11" borderId="13" xfId="0" applyNumberFormat="1" applyFill="1" applyBorder="1" applyAlignment="1">
      <alignment vertical="top"/>
    </xf>
    <xf numFmtId="164" fontId="4" fillId="24" borderId="1" xfId="0" applyNumberFormat="1" applyFont="1" applyFill="1" applyBorder="1" applyAlignment="1">
      <alignment horizontal="center"/>
    </xf>
    <xf numFmtId="164" fontId="7" fillId="0" borderId="1" xfId="0" applyNumberFormat="1" applyFont="1" applyFill="1" applyBorder="1" applyAlignment="1">
      <alignment horizontal="center" vertical="center"/>
    </xf>
    <xf numFmtId="164" fontId="7" fillId="0" borderId="1" xfId="1" applyNumberFormat="1" applyFont="1" applyFill="1" applyBorder="1" applyAlignment="1">
      <alignment horizontal="center" vertical="center"/>
    </xf>
    <xf numFmtId="0" fontId="0" fillId="8" borderId="1" xfId="0" applyFill="1" applyBorder="1" applyAlignment="1">
      <alignment vertical="top" wrapText="1"/>
    </xf>
    <xf numFmtId="0" fontId="0" fillId="8" borderId="1" xfId="0" applyFill="1" applyBorder="1" applyAlignment="1">
      <alignment vertical="top"/>
    </xf>
    <xf numFmtId="1" fontId="0" fillId="7" borderId="13" xfId="0" applyNumberFormat="1" applyFill="1" applyBorder="1" applyAlignment="1">
      <alignment vertical="top"/>
    </xf>
    <xf numFmtId="0" fontId="0" fillId="9" borderId="12" xfId="0" applyFill="1" applyBorder="1" applyAlignment="1">
      <alignment vertical="top" wrapText="1"/>
    </xf>
    <xf numFmtId="0" fontId="0" fillId="0" borderId="14" xfId="0" applyFill="1" applyBorder="1" applyAlignment="1">
      <alignment vertical="top" wrapText="1"/>
    </xf>
    <xf numFmtId="0" fontId="0" fillId="10" borderId="8" xfId="0" applyFill="1" applyBorder="1" applyAlignment="1">
      <alignment vertical="top" wrapText="1"/>
    </xf>
    <xf numFmtId="0" fontId="0" fillId="10" borderId="1" xfId="0" applyFill="1" applyBorder="1" applyAlignment="1">
      <alignment vertical="top" wrapText="1"/>
    </xf>
    <xf numFmtId="0" fontId="0" fillId="11" borderId="8" xfId="0" applyFill="1" applyBorder="1" applyAlignment="1">
      <alignment vertical="top" wrapText="1"/>
    </xf>
    <xf numFmtId="0" fontId="0" fillId="4" borderId="1" xfId="0" applyFill="1" applyBorder="1" applyAlignment="1">
      <alignment vertical="top" wrapText="1"/>
    </xf>
    <xf numFmtId="0" fontId="0" fillId="6" borderId="8" xfId="0" applyFill="1" applyBorder="1" applyAlignment="1">
      <alignment vertical="top" wrapText="1"/>
    </xf>
    <xf numFmtId="0" fontId="0" fillId="6" borderId="12" xfId="0" applyFill="1" applyBorder="1" applyAlignment="1">
      <alignment vertical="top" wrapText="1"/>
    </xf>
    <xf numFmtId="0" fontId="0" fillId="9" borderId="8" xfId="0" applyFill="1" applyBorder="1" applyAlignment="1">
      <alignment vertical="top" wrapText="1"/>
    </xf>
    <xf numFmtId="0" fontId="5" fillId="25" borderId="25" xfId="0" applyFont="1" applyFill="1" applyBorder="1" applyAlignment="1">
      <alignment horizontal="left" vertical="center"/>
    </xf>
    <xf numFmtId="0" fontId="0" fillId="4" borderId="10" xfId="0" applyFill="1" applyBorder="1" applyAlignment="1">
      <alignment vertical="top"/>
    </xf>
    <xf numFmtId="0" fontId="0" fillId="4" borderId="1" xfId="0" applyFill="1" applyBorder="1" applyAlignment="1">
      <alignment vertical="top"/>
    </xf>
    <xf numFmtId="1" fontId="0" fillId="4" borderId="11" xfId="0" applyNumberFormat="1" applyFill="1" applyBorder="1" applyAlignment="1">
      <alignment vertical="top"/>
    </xf>
    <xf numFmtId="0" fontId="0" fillId="10" borderId="10" xfId="0" applyFill="1" applyBorder="1" applyAlignment="1">
      <alignment vertical="top"/>
    </xf>
    <xf numFmtId="0" fontId="0" fillId="10" borderId="1" xfId="0" applyFill="1" applyBorder="1" applyAlignment="1">
      <alignment vertical="top"/>
    </xf>
    <xf numFmtId="1" fontId="0" fillId="10" borderId="11" xfId="0" applyNumberFormat="1" applyFill="1" applyBorder="1" applyAlignment="1">
      <alignment vertical="top"/>
    </xf>
    <xf numFmtId="0" fontId="0" fillId="5" borderId="1" xfId="0" applyFont="1" applyFill="1" applyBorder="1" applyAlignment="1">
      <alignment vertical="top" wrapText="1"/>
    </xf>
    <xf numFmtId="0" fontId="0" fillId="4" borderId="10" xfId="0" applyFill="1" applyBorder="1" applyAlignment="1">
      <alignment vertical="top" wrapText="1"/>
    </xf>
    <xf numFmtId="1" fontId="0" fillId="4" borderId="11" xfId="0" applyNumberFormat="1" applyFill="1" applyBorder="1" applyAlignment="1">
      <alignment vertical="top" wrapText="1"/>
    </xf>
    <xf numFmtId="0" fontId="0" fillId="0" borderId="0" xfId="0" applyAlignment="1">
      <alignment vertical="top" wrapText="1"/>
    </xf>
    <xf numFmtId="0" fontId="0" fillId="9" borderId="12" xfId="0" applyFill="1" applyBorder="1" applyAlignment="1">
      <alignment vertical="top"/>
    </xf>
    <xf numFmtId="1" fontId="0" fillId="9" borderId="13" xfId="0" applyNumberFormat="1" applyFill="1" applyBorder="1" applyAlignment="1">
      <alignment vertical="top"/>
    </xf>
    <xf numFmtId="0" fontId="0" fillId="2" borderId="17" xfId="0" applyFill="1" applyBorder="1" applyAlignment="1">
      <alignment vertical="top"/>
    </xf>
    <xf numFmtId="0" fontId="0" fillId="2" borderId="17" xfId="0" applyFill="1" applyBorder="1" applyAlignment="1">
      <alignment vertical="top" wrapText="1"/>
    </xf>
    <xf numFmtId="1" fontId="0" fillId="2" borderId="18" xfId="0" applyNumberFormat="1" applyFill="1" applyBorder="1" applyAlignment="1">
      <alignment vertical="top"/>
    </xf>
    <xf numFmtId="0" fontId="0" fillId="6" borderId="12" xfId="0" applyFill="1" applyBorder="1" applyAlignment="1">
      <alignment vertical="top"/>
    </xf>
    <xf numFmtId="0" fontId="4" fillId="24" borderId="0" xfId="0" applyFont="1" applyFill="1"/>
    <xf numFmtId="0" fontId="0" fillId="7" borderId="10" xfId="0" applyFill="1" applyBorder="1" applyAlignment="1">
      <alignment vertical="top"/>
    </xf>
    <xf numFmtId="0" fontId="0" fillId="7" borderId="1" xfId="0" applyFill="1" applyBorder="1" applyAlignment="1">
      <alignment vertical="top" wrapText="1"/>
    </xf>
    <xf numFmtId="0" fontId="0" fillId="7" borderId="1" xfId="0" applyFill="1" applyBorder="1" applyAlignment="1">
      <alignment vertical="top"/>
    </xf>
    <xf numFmtId="1" fontId="0" fillId="7" borderId="11" xfId="0" applyNumberFormat="1" applyFill="1" applyBorder="1" applyAlignment="1">
      <alignment vertical="top"/>
    </xf>
    <xf numFmtId="0" fontId="0" fillId="9" borderId="10" xfId="0" applyFill="1" applyBorder="1" applyAlignment="1">
      <alignment vertical="top"/>
    </xf>
    <xf numFmtId="0" fontId="0" fillId="9" borderId="1" xfId="0" applyFill="1" applyBorder="1" applyAlignment="1">
      <alignment vertical="top" wrapText="1"/>
    </xf>
    <xf numFmtId="0" fontId="0" fillId="9" borderId="1" xfId="0" applyFill="1" applyBorder="1" applyAlignment="1">
      <alignment vertical="top"/>
    </xf>
    <xf numFmtId="1" fontId="0" fillId="9" borderId="11" xfId="0" applyNumberFormat="1" applyFill="1" applyBorder="1" applyAlignment="1">
      <alignment vertical="top"/>
    </xf>
    <xf numFmtId="0" fontId="0" fillId="6" borderId="10" xfId="0" applyFill="1" applyBorder="1" applyAlignment="1">
      <alignment vertical="top"/>
    </xf>
    <xf numFmtId="0" fontId="0" fillId="6" borderId="1" xfId="0" applyFill="1" applyBorder="1" applyAlignment="1">
      <alignment vertical="top" wrapText="1"/>
    </xf>
    <xf numFmtId="0" fontId="0" fillId="6" borderId="1" xfId="0" applyFill="1" applyBorder="1" applyAlignment="1">
      <alignment vertical="top"/>
    </xf>
    <xf numFmtId="0" fontId="0" fillId="11" borderId="10" xfId="0" applyFill="1" applyBorder="1" applyAlignment="1">
      <alignment vertical="top"/>
    </xf>
    <xf numFmtId="0" fontId="0" fillId="2" borderId="10" xfId="0" applyFont="1" applyFill="1" applyBorder="1" applyAlignment="1"/>
    <xf numFmtId="0" fontId="9" fillId="0" borderId="5" xfId="0" applyFont="1" applyBorder="1" applyAlignment="1">
      <alignment wrapText="1"/>
    </xf>
    <xf numFmtId="0" fontId="0" fillId="0" borderId="0" xfId="0"/>
    <xf numFmtId="0" fontId="0" fillId="0" borderId="0" xfId="0" applyAlignment="1">
      <alignment wrapText="1"/>
    </xf>
    <xf numFmtId="0" fontId="0" fillId="5" borderId="1" xfId="0" applyFill="1" applyBorder="1"/>
    <xf numFmtId="0" fontId="0" fillId="5" borderId="1" xfId="0" applyFill="1" applyBorder="1" applyAlignment="1">
      <alignment wrapText="1"/>
    </xf>
    <xf numFmtId="0" fontId="0" fillId="6" borderId="1" xfId="0" applyFill="1" applyBorder="1"/>
    <xf numFmtId="0" fontId="0" fillId="6" borderId="1" xfId="0" applyFill="1" applyBorder="1" applyAlignment="1">
      <alignment wrapText="1"/>
    </xf>
    <xf numFmtId="0" fontId="0" fillId="7" borderId="1" xfId="0" applyFill="1" applyBorder="1"/>
    <xf numFmtId="0" fontId="0" fillId="7" borderId="1" xfId="0" applyFill="1" applyBorder="1" applyAlignment="1">
      <alignment wrapText="1"/>
    </xf>
    <xf numFmtId="0" fontId="0" fillId="8" borderId="1" xfId="0" applyFill="1" applyBorder="1"/>
    <xf numFmtId="0" fontId="0" fillId="8" borderId="1" xfId="0" applyFill="1" applyBorder="1" applyAlignment="1">
      <alignment wrapText="1"/>
    </xf>
    <xf numFmtId="0" fontId="0" fillId="9" borderId="1" xfId="0" applyFill="1" applyBorder="1"/>
    <xf numFmtId="0" fontId="0" fillId="9" borderId="1" xfId="0" applyFill="1" applyBorder="1" applyAlignment="1">
      <alignment wrapText="1"/>
    </xf>
    <xf numFmtId="0" fontId="0" fillId="10" borderId="1" xfId="0" applyFill="1" applyBorder="1"/>
    <xf numFmtId="0" fontId="0" fillId="10" borderId="1" xfId="0" applyFill="1" applyBorder="1" applyAlignment="1">
      <alignment wrapText="1"/>
    </xf>
    <xf numFmtId="0" fontId="0" fillId="11" borderId="1" xfId="0" applyFill="1" applyBorder="1" applyAlignment="1">
      <alignment wrapText="1"/>
    </xf>
    <xf numFmtId="0" fontId="0" fillId="4" borderId="1" xfId="0" applyFill="1" applyBorder="1"/>
    <xf numFmtId="0" fontId="0" fillId="4" borderId="1" xfId="0" applyFill="1" applyBorder="1" applyAlignment="1">
      <alignment wrapText="1"/>
    </xf>
    <xf numFmtId="0" fontId="0" fillId="5" borderId="1" xfId="0" applyFill="1" applyBorder="1" applyAlignment="1">
      <alignment horizontal="left" vertical="top" wrapText="1"/>
    </xf>
    <xf numFmtId="0" fontId="0" fillId="0" borderId="0" xfId="0" applyBorder="1"/>
    <xf numFmtId="0" fontId="0" fillId="5" borderId="1" xfId="0" applyFont="1" applyFill="1" applyBorder="1" applyAlignment="1">
      <alignment wrapText="1"/>
    </xf>
    <xf numFmtId="0" fontId="0" fillId="6" borderId="1" xfId="0" applyFont="1" applyFill="1" applyBorder="1" applyAlignment="1">
      <alignment wrapText="1"/>
    </xf>
    <xf numFmtId="0" fontId="0" fillId="2" borderId="1" xfId="0" applyFont="1" applyFill="1" applyBorder="1" applyAlignment="1">
      <alignment wrapText="1"/>
    </xf>
    <xf numFmtId="0" fontId="0" fillId="5" borderId="1" xfId="0" applyFont="1" applyFill="1" applyBorder="1" applyAlignment="1">
      <alignment horizontal="left" vertical="top" wrapText="1"/>
    </xf>
    <xf numFmtId="0" fontId="1" fillId="5" borderId="7" xfId="0" applyFont="1" applyFill="1" applyBorder="1"/>
    <xf numFmtId="0" fontId="1" fillId="5" borderId="8" xfId="0" applyFont="1" applyFill="1" applyBorder="1" applyAlignment="1">
      <alignment wrapText="1"/>
    </xf>
    <xf numFmtId="0" fontId="0" fillId="5" borderId="8" xfId="0" applyFill="1" applyBorder="1"/>
    <xf numFmtId="0" fontId="0" fillId="5" borderId="10" xfId="0" applyFill="1" applyBorder="1"/>
    <xf numFmtId="0" fontId="0" fillId="5" borderId="12" xfId="0" applyFill="1" applyBorder="1" applyAlignment="1">
      <alignment wrapText="1"/>
    </xf>
    <xf numFmtId="0" fontId="0" fillId="5" borderId="12" xfId="0" applyFill="1" applyBorder="1"/>
    <xf numFmtId="0" fontId="0" fillId="5" borderId="10" xfId="0" applyFont="1" applyFill="1" applyBorder="1"/>
    <xf numFmtId="0" fontId="0" fillId="0" borderId="14" xfId="0" applyBorder="1"/>
    <xf numFmtId="0" fontId="0" fillId="0" borderId="14" xfId="0" applyBorder="1" applyAlignment="1">
      <alignment wrapText="1"/>
    </xf>
    <xf numFmtId="0" fontId="1" fillId="6" borderId="7" xfId="0" applyFont="1" applyFill="1" applyBorder="1"/>
    <xf numFmtId="0" fontId="1" fillId="6" borderId="8" xfId="0" applyFont="1" applyFill="1" applyBorder="1" applyAlignment="1">
      <alignment wrapText="1"/>
    </xf>
    <xf numFmtId="0" fontId="0" fillId="6" borderId="8" xfId="0" applyFill="1" applyBorder="1"/>
    <xf numFmtId="0" fontId="0" fillId="6" borderId="10" xfId="0" applyFill="1" applyBorder="1"/>
    <xf numFmtId="0" fontId="0" fillId="6" borderId="12" xfId="0" applyFill="1" applyBorder="1" applyAlignment="1">
      <alignment wrapText="1"/>
    </xf>
    <xf numFmtId="0" fontId="0" fillId="6" borderId="12" xfId="0" applyFill="1" applyBorder="1"/>
    <xf numFmtId="0" fontId="0" fillId="6" borderId="10" xfId="0" applyFont="1" applyFill="1" applyBorder="1"/>
    <xf numFmtId="0" fontId="0" fillId="6" borderId="12" xfId="0" applyFont="1" applyFill="1" applyBorder="1" applyAlignment="1">
      <alignment wrapText="1"/>
    </xf>
    <xf numFmtId="0" fontId="1" fillId="7" borderId="7" xfId="0" applyFont="1" applyFill="1" applyBorder="1"/>
    <xf numFmtId="0" fontId="1" fillId="7" borderId="8" xfId="0" applyFont="1" applyFill="1" applyBorder="1" applyAlignment="1">
      <alignment wrapText="1"/>
    </xf>
    <xf numFmtId="0" fontId="0" fillId="7" borderId="8" xfId="0" applyFill="1" applyBorder="1"/>
    <xf numFmtId="0" fontId="0" fillId="7" borderId="10" xfId="0" applyFill="1" applyBorder="1"/>
    <xf numFmtId="0" fontId="0" fillId="7" borderId="12" xfId="0" applyFill="1" applyBorder="1" applyAlignment="1">
      <alignment wrapText="1"/>
    </xf>
    <xf numFmtId="0" fontId="0" fillId="7" borderId="12" xfId="0" applyFill="1" applyBorder="1"/>
    <xf numFmtId="0" fontId="0" fillId="0" borderId="14" xfId="0" applyFill="1" applyBorder="1"/>
    <xf numFmtId="0" fontId="0" fillId="0" borderId="14" xfId="0" applyFill="1" applyBorder="1" applyAlignment="1">
      <alignment wrapText="1"/>
    </xf>
    <xf numFmtId="0" fontId="1" fillId="8" borderId="7" xfId="0" applyFont="1" applyFill="1" applyBorder="1"/>
    <xf numFmtId="0" fontId="1" fillId="8" borderId="8" xfId="0" applyFont="1" applyFill="1" applyBorder="1" applyAlignment="1">
      <alignment wrapText="1"/>
    </xf>
    <xf numFmtId="0" fontId="0" fillId="8" borderId="8" xfId="0" applyFill="1" applyBorder="1"/>
    <xf numFmtId="0" fontId="0" fillId="8" borderId="10" xfId="0" applyFill="1" applyBorder="1"/>
    <xf numFmtId="0" fontId="0" fillId="8" borderId="12" xfId="0" applyFill="1" applyBorder="1" applyAlignment="1">
      <alignment wrapText="1"/>
    </xf>
    <xf numFmtId="0" fontId="0" fillId="8" borderId="12" xfId="0" applyFill="1" applyBorder="1"/>
    <xf numFmtId="0" fontId="1" fillId="9" borderId="7" xfId="0" applyFont="1" applyFill="1" applyBorder="1"/>
    <xf numFmtId="0" fontId="1" fillId="9" borderId="8" xfId="0" applyFont="1" applyFill="1" applyBorder="1" applyAlignment="1">
      <alignment wrapText="1"/>
    </xf>
    <xf numFmtId="0" fontId="0" fillId="9" borderId="8" xfId="0" applyFill="1" applyBorder="1"/>
    <xf numFmtId="0" fontId="0" fillId="9" borderId="10" xfId="0" applyFill="1" applyBorder="1"/>
    <xf numFmtId="0" fontId="0" fillId="9" borderId="12" xfId="0" applyFill="1" applyBorder="1" applyAlignment="1">
      <alignment wrapText="1"/>
    </xf>
    <xf numFmtId="0" fontId="0" fillId="9" borderId="12" xfId="0" applyFill="1" applyBorder="1"/>
    <xf numFmtId="0" fontId="1" fillId="10" borderId="7" xfId="0" applyFont="1" applyFill="1" applyBorder="1"/>
    <xf numFmtId="0" fontId="1" fillId="10" borderId="8" xfId="0" applyFont="1" applyFill="1" applyBorder="1" applyAlignment="1">
      <alignment wrapText="1"/>
    </xf>
    <xf numFmtId="0" fontId="0" fillId="10" borderId="8" xfId="0" applyFill="1" applyBorder="1"/>
    <xf numFmtId="0" fontId="0" fillId="10" borderId="10" xfId="0" applyFill="1" applyBorder="1"/>
    <xf numFmtId="0" fontId="0" fillId="10" borderId="12" xfId="0" applyFill="1" applyBorder="1" applyAlignment="1">
      <alignment wrapText="1"/>
    </xf>
    <xf numFmtId="0" fontId="0" fillId="10" borderId="12" xfId="0" applyFill="1" applyBorder="1"/>
    <xf numFmtId="0" fontId="1" fillId="11" borderId="7" xfId="0" applyFont="1" applyFill="1" applyBorder="1"/>
    <xf numFmtId="0" fontId="1" fillId="11" borderId="8" xfId="0" applyFont="1" applyFill="1" applyBorder="1" applyAlignment="1">
      <alignment wrapText="1"/>
    </xf>
    <xf numFmtId="0" fontId="0" fillId="11" borderId="8" xfId="0" applyFill="1" applyBorder="1"/>
    <xf numFmtId="0" fontId="0" fillId="11" borderId="10" xfId="0" applyFill="1" applyBorder="1"/>
    <xf numFmtId="0" fontId="0" fillId="11" borderId="12" xfId="0" applyFill="1" applyBorder="1" applyAlignment="1">
      <alignment wrapText="1"/>
    </xf>
    <xf numFmtId="0" fontId="1" fillId="2" borderId="7" xfId="0" applyFont="1" applyFill="1" applyBorder="1"/>
    <xf numFmtId="0" fontId="1" fillId="2" borderId="8" xfId="0" applyFont="1" applyFill="1" applyBorder="1" applyAlignment="1">
      <alignment wrapText="1"/>
    </xf>
    <xf numFmtId="0" fontId="0" fillId="2" borderId="8" xfId="0" applyFill="1" applyBorder="1"/>
    <xf numFmtId="0" fontId="0" fillId="2" borderId="10" xfId="0" applyFont="1" applyFill="1" applyBorder="1"/>
    <xf numFmtId="0" fontId="0" fillId="2" borderId="12" xfId="0" applyFont="1" applyFill="1" applyBorder="1" applyAlignment="1">
      <alignment wrapText="1"/>
    </xf>
    <xf numFmtId="0" fontId="1" fillId="4" borderId="7" xfId="0" applyFont="1" applyFill="1" applyBorder="1"/>
    <xf numFmtId="0" fontId="1" fillId="4" borderId="8" xfId="0" applyFont="1" applyFill="1" applyBorder="1" applyAlignment="1">
      <alignment wrapText="1"/>
    </xf>
    <xf numFmtId="0" fontId="0" fillId="4" borderId="8" xfId="0" applyFill="1" applyBorder="1"/>
    <xf numFmtId="0" fontId="0" fillId="4" borderId="10" xfId="0" applyFill="1" applyBorder="1"/>
    <xf numFmtId="0" fontId="0" fillId="4" borderId="12" xfId="0" applyFill="1" applyBorder="1" applyAlignment="1">
      <alignment wrapText="1"/>
    </xf>
    <xf numFmtId="0" fontId="0" fillId="4" borderId="12" xfId="0" applyFill="1" applyBorder="1"/>
    <xf numFmtId="0" fontId="5" fillId="12" borderId="16" xfId="0" applyFont="1" applyFill="1" applyBorder="1" applyAlignment="1">
      <alignment horizontal="center" vertical="center" textRotation="90"/>
    </xf>
    <xf numFmtId="1" fontId="6" fillId="0" borderId="1" xfId="0" applyNumberFormat="1" applyFont="1" applyFill="1" applyBorder="1" applyAlignment="1">
      <alignment horizontal="left" vertical="center"/>
    </xf>
    <xf numFmtId="2" fontId="0" fillId="14" borderId="9" xfId="0" applyNumberFormat="1" applyFill="1" applyBorder="1"/>
    <xf numFmtId="2" fontId="0" fillId="0" borderId="14" xfId="0" applyNumberFormat="1" applyBorder="1"/>
    <xf numFmtId="2" fontId="0" fillId="13" borderId="9" xfId="0" applyNumberFormat="1" applyFill="1" applyBorder="1"/>
    <xf numFmtId="2" fontId="0" fillId="16" borderId="9" xfId="0" applyNumberFormat="1" applyFill="1" applyBorder="1"/>
    <xf numFmtId="2" fontId="0" fillId="0" borderId="14" xfId="0" applyNumberFormat="1" applyFill="1" applyBorder="1"/>
    <xf numFmtId="2" fontId="0" fillId="17" borderId="9" xfId="0" applyNumberFormat="1" applyFill="1" applyBorder="1"/>
    <xf numFmtId="2" fontId="0" fillId="18" borderId="9" xfId="0" applyNumberFormat="1" applyFill="1" applyBorder="1"/>
    <xf numFmtId="2" fontId="0" fillId="19" borderId="9" xfId="0" applyNumberFormat="1" applyFill="1" applyBorder="1"/>
    <xf numFmtId="2" fontId="0" fillId="20" borderId="9" xfId="0" applyNumberFormat="1" applyFill="1" applyBorder="1"/>
    <xf numFmtId="2" fontId="0" fillId="21" borderId="9" xfId="0" applyNumberFormat="1" applyFill="1" applyBorder="1"/>
    <xf numFmtId="2" fontId="0" fillId="3" borderId="9" xfId="0" applyNumberFormat="1" applyFill="1" applyBorder="1"/>
    <xf numFmtId="2" fontId="0" fillId="15" borderId="9" xfId="0" applyNumberFormat="1" applyFill="1" applyBorder="1"/>
    <xf numFmtId="2" fontId="0" fillId="0" borderId="0" xfId="0" applyNumberFormat="1"/>
    <xf numFmtId="2" fontId="0" fillId="0" borderId="0" xfId="0" applyNumberFormat="1" applyFill="1" applyBorder="1" applyAlignment="1"/>
    <xf numFmtId="1" fontId="0" fillId="5" borderId="11" xfId="0" applyNumberFormat="1" applyFill="1" applyBorder="1"/>
    <xf numFmtId="1" fontId="0" fillId="5" borderId="13" xfId="0" applyNumberFormat="1" applyFill="1" applyBorder="1"/>
    <xf numFmtId="1" fontId="0" fillId="6" borderId="11" xfId="0" applyNumberFormat="1" applyFill="1" applyBorder="1"/>
    <xf numFmtId="1" fontId="0" fillId="6" borderId="13" xfId="0" applyNumberFormat="1" applyFill="1" applyBorder="1"/>
    <xf numFmtId="1" fontId="0" fillId="7" borderId="11" xfId="0" applyNumberFormat="1" applyFill="1" applyBorder="1"/>
    <xf numFmtId="1" fontId="0" fillId="7" borderId="13" xfId="0" applyNumberFormat="1" applyFill="1" applyBorder="1"/>
    <xf numFmtId="1" fontId="0" fillId="8" borderId="11" xfId="0" applyNumberFormat="1" applyFill="1" applyBorder="1"/>
    <xf numFmtId="1" fontId="0" fillId="8" borderId="13" xfId="0" applyNumberFormat="1" applyFill="1" applyBorder="1"/>
    <xf numFmtId="1" fontId="0" fillId="9" borderId="11" xfId="0" applyNumberFormat="1" applyFill="1" applyBorder="1"/>
    <xf numFmtId="1" fontId="0" fillId="9" borderId="13" xfId="0" applyNumberFormat="1" applyFill="1" applyBorder="1"/>
    <xf numFmtId="1" fontId="0" fillId="10" borderId="11" xfId="0" applyNumberFormat="1" applyFill="1" applyBorder="1"/>
    <xf numFmtId="1" fontId="0" fillId="10" borderId="13" xfId="0" applyNumberFormat="1" applyFill="1" applyBorder="1"/>
    <xf numFmtId="1" fontId="0" fillId="11" borderId="11" xfId="0" applyNumberFormat="1" applyFill="1" applyBorder="1"/>
    <xf numFmtId="1" fontId="0" fillId="2" borderId="11" xfId="0" applyNumberFormat="1" applyFill="1" applyBorder="1"/>
    <xf numFmtId="1" fontId="0" fillId="4" borderId="11" xfId="0" applyNumberFormat="1" applyFill="1" applyBorder="1"/>
    <xf numFmtId="1" fontId="0" fillId="4" borderId="13" xfId="0" applyNumberFormat="1" applyFill="1" applyBorder="1"/>
    <xf numFmtId="2" fontId="0" fillId="5" borderId="9" xfId="0" applyNumberFormat="1" applyFill="1" applyBorder="1"/>
    <xf numFmtId="2" fontId="0" fillId="6" borderId="9" xfId="0" applyNumberFormat="1" applyFill="1" applyBorder="1"/>
    <xf numFmtId="0" fontId="1" fillId="22" borderId="4" xfId="0" applyFont="1" applyFill="1" applyBorder="1" applyAlignment="1">
      <alignment vertical="center" wrapText="1"/>
    </xf>
    <xf numFmtId="0" fontId="3" fillId="22" borderId="5" xfId="0" applyFont="1" applyFill="1" applyBorder="1" applyAlignment="1">
      <alignment vertical="center" wrapText="1"/>
    </xf>
    <xf numFmtId="0" fontId="3" fillId="22" borderId="0" xfId="0" applyFont="1" applyFill="1" applyAlignment="1">
      <alignment horizontal="center" vertical="center" wrapText="1"/>
    </xf>
    <xf numFmtId="0" fontId="5" fillId="12" borderId="16" xfId="0" applyFont="1" applyFill="1" applyBorder="1" applyAlignment="1">
      <alignment horizontal="center" vertical="center" textRotation="90" wrapText="1"/>
    </xf>
    <xf numFmtId="2" fontId="3" fillId="23" borderId="6" xfId="0" applyNumberFormat="1" applyFont="1" applyFill="1" applyBorder="1"/>
    <xf numFmtId="0" fontId="4" fillId="22" borderId="0" xfId="0" applyFont="1" applyFill="1"/>
    <xf numFmtId="0" fontId="4" fillId="22" borderId="0" xfId="0" applyFont="1" applyFill="1" applyAlignment="1">
      <alignment wrapText="1"/>
    </xf>
    <xf numFmtId="0" fontId="3" fillId="22" borderId="0" xfId="0" applyFont="1" applyFill="1" applyAlignment="1">
      <alignment vertical="top" wrapText="1"/>
    </xf>
    <xf numFmtId="2" fontId="3" fillId="22" borderId="0" xfId="0" applyNumberFormat="1" applyFont="1" applyFill="1" applyAlignment="1">
      <alignment horizontal="center" vertical="top" wrapText="1"/>
    </xf>
    <xf numFmtId="0" fontId="4" fillId="24" borderId="6" xfId="0" applyFont="1" applyFill="1" applyBorder="1"/>
    <xf numFmtId="0" fontId="3" fillId="24" borderId="1" xfId="0" applyFont="1" applyFill="1" applyBorder="1" applyAlignment="1">
      <alignment horizontal="center" vertical="center"/>
    </xf>
    <xf numFmtId="0" fontId="3" fillId="24" borderId="0" xfId="0" applyFont="1" applyFill="1" applyAlignment="1">
      <alignment wrapText="1"/>
    </xf>
    <xf numFmtId="0" fontId="4" fillId="24" borderId="0" xfId="0" applyFont="1" applyFill="1" applyAlignment="1">
      <alignment wrapText="1"/>
    </xf>
    <xf numFmtId="0" fontId="0" fillId="5" borderId="10" xfId="0" applyFont="1" applyFill="1" applyBorder="1" applyAlignment="1">
      <alignment vertical="top"/>
    </xf>
    <xf numFmtId="0" fontId="0" fillId="5" borderId="12" xfId="0" applyFont="1" applyFill="1" applyBorder="1" applyAlignment="1">
      <alignment vertical="top" wrapText="1"/>
    </xf>
    <xf numFmtId="1" fontId="0" fillId="5" borderId="13" xfId="0" applyNumberFormat="1" applyFill="1" applyBorder="1" applyAlignment="1">
      <alignment vertical="top"/>
    </xf>
    <xf numFmtId="0" fontId="0" fillId="6" borderId="10" xfId="0" applyFont="1" applyFill="1" applyBorder="1" applyAlignment="1">
      <alignment vertical="top"/>
    </xf>
    <xf numFmtId="0" fontId="0" fillId="6" borderId="1" xfId="0" applyFont="1" applyFill="1" applyBorder="1" applyAlignment="1">
      <alignment vertical="top" wrapText="1"/>
    </xf>
    <xf numFmtId="1" fontId="0" fillId="6" borderId="11" xfId="0" applyNumberFormat="1" applyFill="1" applyBorder="1" applyAlignment="1">
      <alignment vertical="top"/>
    </xf>
    <xf numFmtId="0" fontId="0" fillId="8" borderId="10" xfId="0" applyFont="1" applyFill="1" applyBorder="1" applyAlignment="1">
      <alignment vertical="top"/>
    </xf>
    <xf numFmtId="0" fontId="0" fillId="8" borderId="1" xfId="0" applyFont="1" applyFill="1" applyBorder="1" applyAlignment="1">
      <alignment vertical="top" wrapText="1"/>
    </xf>
    <xf numFmtId="1" fontId="0" fillId="8" borderId="11" xfId="0" applyNumberFormat="1" applyFill="1" applyBorder="1" applyAlignment="1">
      <alignment vertical="top"/>
    </xf>
    <xf numFmtId="0" fontId="0" fillId="11" borderId="10" xfId="0" applyFont="1" applyFill="1" applyBorder="1" applyAlignment="1">
      <alignment vertical="top"/>
    </xf>
    <xf numFmtId="0" fontId="0" fillId="11" borderId="1" xfId="0" applyFont="1" applyFill="1" applyBorder="1" applyAlignment="1">
      <alignment vertical="top" wrapText="1"/>
    </xf>
    <xf numFmtId="1" fontId="0" fillId="11" borderId="11" xfId="0" applyNumberFormat="1" applyFill="1" applyBorder="1" applyAlignment="1">
      <alignment vertical="top"/>
    </xf>
    <xf numFmtId="1" fontId="0" fillId="5" borderId="11" xfId="0" applyNumberFormat="1" applyFill="1" applyBorder="1" applyAlignment="1">
      <alignment vertical="top"/>
    </xf>
    <xf numFmtId="0" fontId="0" fillId="8" borderId="12" xfId="0" applyFont="1" applyFill="1" applyBorder="1" applyAlignment="1">
      <alignment vertical="top" wrapText="1"/>
    </xf>
    <xf numFmtId="1" fontId="0" fillId="8" borderId="13" xfId="0" applyNumberFormat="1" applyFill="1" applyBorder="1" applyAlignment="1">
      <alignment vertical="top"/>
    </xf>
    <xf numFmtId="0" fontId="0" fillId="2" borderId="17" xfId="0" applyFont="1" applyFill="1" applyBorder="1" applyAlignment="1">
      <alignment wrapText="1"/>
    </xf>
    <xf numFmtId="0" fontId="0" fillId="2" borderId="10" xfId="0" applyFont="1" applyFill="1" applyBorder="1" applyAlignment="1">
      <alignment vertical="top"/>
    </xf>
    <xf numFmtId="0" fontId="0" fillId="2" borderId="17" xfId="0" applyFont="1" applyFill="1" applyBorder="1" applyAlignment="1">
      <alignment vertical="top" wrapText="1"/>
    </xf>
    <xf numFmtId="0" fontId="0" fillId="5" borderId="1" xfId="0" applyFill="1" applyBorder="1" applyAlignment="1">
      <alignment horizontal="right"/>
    </xf>
    <xf numFmtId="0" fontId="0" fillId="0" borderId="0" xfId="0" applyBorder="1" applyAlignment="1">
      <alignment wrapText="1"/>
    </xf>
    <xf numFmtId="0" fontId="14" fillId="0" borderId="0" xfId="0" applyFont="1" applyBorder="1"/>
    <xf numFmtId="0" fontId="0" fillId="5" borderId="8" xfId="0" applyFill="1" applyBorder="1" applyAlignment="1">
      <alignment wrapText="1"/>
    </xf>
    <xf numFmtId="0" fontId="0" fillId="6" borderId="8" xfId="0" applyFill="1" applyBorder="1" applyAlignment="1">
      <alignment wrapText="1"/>
    </xf>
    <xf numFmtId="0" fontId="0" fillId="7" borderId="8" xfId="0" applyFill="1" applyBorder="1" applyAlignment="1">
      <alignment wrapText="1"/>
    </xf>
    <xf numFmtId="0" fontId="0" fillId="8" borderId="8" xfId="0" applyFill="1" applyBorder="1" applyAlignment="1">
      <alignment wrapText="1"/>
    </xf>
    <xf numFmtId="0" fontId="0" fillId="9" borderId="8" xfId="0" applyFill="1" applyBorder="1" applyAlignment="1">
      <alignment wrapText="1"/>
    </xf>
    <xf numFmtId="0" fontId="0" fillId="10" borderId="8" xfId="0" applyFill="1" applyBorder="1" applyAlignment="1">
      <alignment wrapText="1"/>
    </xf>
    <xf numFmtId="0" fontId="0" fillId="11" borderId="8" xfId="0" applyFill="1" applyBorder="1" applyAlignment="1">
      <alignment wrapText="1"/>
    </xf>
    <xf numFmtId="0" fontId="0" fillId="2" borderId="8" xfId="0" applyFill="1" applyBorder="1" applyAlignment="1">
      <alignment wrapText="1"/>
    </xf>
    <xf numFmtId="0" fontId="0" fillId="2" borderId="1" xfId="0" applyFill="1" applyBorder="1" applyAlignment="1">
      <alignment wrapText="1"/>
    </xf>
    <xf numFmtId="0" fontId="0" fillId="2" borderId="17" xfId="0" applyFill="1" applyBorder="1" applyAlignment="1">
      <alignment wrapText="1"/>
    </xf>
    <xf numFmtId="0" fontId="0" fillId="2" borderId="12" xfId="0" applyFill="1" applyBorder="1" applyAlignment="1">
      <alignment wrapText="1"/>
    </xf>
    <xf numFmtId="0" fontId="0" fillId="4" borderId="8" xfId="0" applyFill="1" applyBorder="1" applyAlignment="1">
      <alignment wrapText="1"/>
    </xf>
    <xf numFmtId="0" fontId="4" fillId="22" borderId="0" xfId="0" applyFont="1" applyFill="1" applyAlignment="1">
      <alignment horizontal="left"/>
    </xf>
    <xf numFmtId="0" fontId="3" fillId="22" borderId="0" xfId="0" applyFont="1" applyFill="1" applyAlignment="1">
      <alignment horizontal="left" vertical="top" wrapText="1"/>
    </xf>
    <xf numFmtId="0" fontId="0" fillId="5" borderId="8" xfId="0" applyFill="1" applyBorder="1" applyAlignment="1">
      <alignment horizontal="left"/>
    </xf>
    <xf numFmtId="0" fontId="0" fillId="5" borderId="1" xfId="0" applyFill="1" applyBorder="1" applyAlignment="1">
      <alignment horizontal="left"/>
    </xf>
    <xf numFmtId="0" fontId="0" fillId="5" borderId="12" xfId="0" applyFill="1" applyBorder="1" applyAlignment="1">
      <alignment horizontal="left"/>
    </xf>
    <xf numFmtId="0" fontId="0" fillId="0" borderId="14" xfId="0" applyBorder="1" applyAlignment="1">
      <alignment horizontal="left"/>
    </xf>
    <xf numFmtId="0" fontId="0" fillId="6" borderId="8" xfId="0" applyFill="1" applyBorder="1" applyAlignment="1">
      <alignment horizontal="left"/>
    </xf>
    <xf numFmtId="0" fontId="0" fillId="6" borderId="1" xfId="0" applyFill="1" applyBorder="1" applyAlignment="1">
      <alignment horizontal="left"/>
    </xf>
    <xf numFmtId="0" fontId="0" fillId="6" borderId="12" xfId="0" applyFill="1" applyBorder="1" applyAlignment="1">
      <alignment horizontal="left"/>
    </xf>
    <xf numFmtId="0" fontId="0" fillId="7" borderId="8" xfId="0" applyFill="1" applyBorder="1" applyAlignment="1">
      <alignment horizontal="left"/>
    </xf>
    <xf numFmtId="0" fontId="0" fillId="7" borderId="1" xfId="0" applyFill="1" applyBorder="1" applyAlignment="1">
      <alignment horizontal="left"/>
    </xf>
    <xf numFmtId="0" fontId="0" fillId="7" borderId="12" xfId="0" applyFill="1" applyBorder="1" applyAlignment="1">
      <alignment horizontal="left"/>
    </xf>
    <xf numFmtId="0" fontId="0" fillId="0" borderId="14" xfId="0" applyFill="1" applyBorder="1" applyAlignment="1">
      <alignment horizontal="left"/>
    </xf>
    <xf numFmtId="0" fontId="0" fillId="8" borderId="8" xfId="0" applyFill="1" applyBorder="1" applyAlignment="1">
      <alignment horizontal="left"/>
    </xf>
    <xf numFmtId="0" fontId="0" fillId="8" borderId="1" xfId="0" applyFill="1" applyBorder="1" applyAlignment="1">
      <alignment horizontal="left"/>
    </xf>
    <xf numFmtId="0" fontId="0" fillId="8" borderId="12" xfId="0" applyFill="1" applyBorder="1" applyAlignment="1">
      <alignment horizontal="left"/>
    </xf>
    <xf numFmtId="0" fontId="0" fillId="9" borderId="8" xfId="0" applyFill="1" applyBorder="1" applyAlignment="1">
      <alignment horizontal="left"/>
    </xf>
    <xf numFmtId="0" fontId="0" fillId="9" borderId="1" xfId="0" applyFill="1" applyBorder="1" applyAlignment="1">
      <alignment horizontal="left"/>
    </xf>
    <xf numFmtId="0" fontId="0" fillId="9" borderId="12" xfId="0" applyFill="1" applyBorder="1" applyAlignment="1">
      <alignment horizontal="left"/>
    </xf>
    <xf numFmtId="0" fontId="0" fillId="10" borderId="8" xfId="0" applyFill="1" applyBorder="1" applyAlignment="1">
      <alignment horizontal="left"/>
    </xf>
    <xf numFmtId="0" fontId="0" fillId="10" borderId="1" xfId="0" applyFill="1" applyBorder="1" applyAlignment="1">
      <alignment horizontal="left"/>
    </xf>
    <xf numFmtId="0" fontId="0" fillId="10" borderId="12" xfId="0" applyFill="1" applyBorder="1" applyAlignment="1">
      <alignment horizontal="left"/>
    </xf>
    <xf numFmtId="0" fontId="0" fillId="11" borderId="8" xfId="0" applyFill="1" applyBorder="1" applyAlignment="1">
      <alignment horizontal="left"/>
    </xf>
    <xf numFmtId="0" fontId="0" fillId="2" borderId="8" xfId="0" applyFill="1" applyBorder="1" applyAlignment="1">
      <alignment horizontal="left"/>
    </xf>
    <xf numFmtId="0" fontId="0" fillId="4" borderId="8" xfId="0" applyFill="1" applyBorder="1" applyAlignment="1">
      <alignment horizontal="left"/>
    </xf>
    <xf numFmtId="0" fontId="0" fillId="4" borderId="1" xfId="0" applyFill="1" applyBorder="1" applyAlignment="1">
      <alignment horizontal="left"/>
    </xf>
    <xf numFmtId="0" fontId="0" fillId="4" borderId="12" xfId="0" applyFill="1" applyBorder="1" applyAlignment="1">
      <alignment horizontal="left"/>
    </xf>
    <xf numFmtId="0" fontId="0" fillId="0" borderId="0" xfId="0" applyBorder="1" applyAlignment="1">
      <alignment horizontal="left"/>
    </xf>
    <xf numFmtId="0" fontId="0" fillId="11" borderId="1" xfId="0" applyFill="1" applyBorder="1"/>
    <xf numFmtId="0" fontId="0" fillId="11" borderId="1" xfId="0" applyFill="1" applyBorder="1" applyAlignment="1">
      <alignment vertical="top"/>
    </xf>
    <xf numFmtId="0" fontId="0" fillId="11" borderId="12" xfId="0" applyFill="1" applyBorder="1" applyAlignment="1">
      <alignment vertical="top"/>
    </xf>
    <xf numFmtId="0" fontId="0" fillId="2" borderId="1" xfId="0" applyFill="1" applyBorder="1"/>
    <xf numFmtId="0" fontId="0" fillId="2" borderId="12" xfId="0" applyFill="1" applyBorder="1"/>
    <xf numFmtId="1" fontId="0" fillId="2" borderId="13" xfId="0" applyNumberFormat="1" applyFill="1" applyBorder="1"/>
    <xf numFmtId="0" fontId="0" fillId="2" borderId="17" xfId="0" applyFill="1" applyBorder="1"/>
    <xf numFmtId="1" fontId="0" fillId="2" borderId="18" xfId="0" applyNumberFormat="1" applyFill="1" applyBorder="1"/>
    <xf numFmtId="0" fontId="0" fillId="11" borderId="1" xfId="0" applyFill="1" applyBorder="1" applyAlignment="1">
      <alignment vertical="top" wrapText="1"/>
    </xf>
    <xf numFmtId="0" fontId="0" fillId="11" borderId="12" xfId="0" applyFill="1" applyBorder="1" applyAlignment="1">
      <alignment vertical="top" wrapText="1"/>
    </xf>
    <xf numFmtId="0" fontId="0" fillId="2" borderId="17" xfId="0" applyFill="1" applyBorder="1" applyAlignment="1"/>
    <xf numFmtId="1" fontId="0" fillId="2" borderId="18" xfId="0" applyNumberFormat="1" applyFill="1" applyBorder="1" applyAlignment="1"/>
    <xf numFmtId="0" fontId="1" fillId="13" borderId="22" xfId="0" applyFont="1" applyFill="1" applyBorder="1" applyAlignment="1">
      <alignment horizontal="right" vertical="top" wrapText="1"/>
    </xf>
    <xf numFmtId="0" fontId="0" fillId="0" borderId="0" xfId="0" applyBorder="1" applyAlignment="1">
      <alignment vertical="top" wrapText="1"/>
    </xf>
    <xf numFmtId="0" fontId="0" fillId="2" borderId="12" xfId="0" applyFont="1" applyFill="1" applyBorder="1" applyAlignment="1">
      <alignment vertical="top" wrapText="1"/>
    </xf>
    <xf numFmtId="0" fontId="0" fillId="2" borderId="12" xfId="0" applyFill="1" applyBorder="1" applyAlignment="1">
      <alignment vertical="top"/>
    </xf>
    <xf numFmtId="0" fontId="0" fillId="2" borderId="12" xfId="0" applyFill="1" applyBorder="1" applyAlignment="1">
      <alignment vertical="top" wrapText="1"/>
    </xf>
    <xf numFmtId="1" fontId="0" fillId="2" borderId="13" xfId="0" applyNumberFormat="1" applyFill="1" applyBorder="1" applyAlignment="1">
      <alignment vertical="top"/>
    </xf>
    <xf numFmtId="0" fontId="0" fillId="7" borderId="10" xfId="0" applyFont="1" applyFill="1" applyBorder="1" applyAlignment="1">
      <alignment vertical="top"/>
    </xf>
    <xf numFmtId="0" fontId="0" fillId="7" borderId="1" xfId="0" applyFont="1" applyFill="1" applyBorder="1" applyAlignment="1">
      <alignment vertical="top" wrapText="1"/>
    </xf>
    <xf numFmtId="0" fontId="0" fillId="7" borderId="1" xfId="0" applyFont="1" applyFill="1" applyBorder="1" applyAlignment="1">
      <alignment vertical="top"/>
    </xf>
    <xf numFmtId="0" fontId="0" fillId="7" borderId="12" xfId="0" applyFont="1" applyFill="1" applyBorder="1" applyAlignment="1">
      <alignment vertical="top" wrapText="1"/>
    </xf>
    <xf numFmtId="0" fontId="0" fillId="7" borderId="12" xfId="0" applyFont="1" applyFill="1" applyBorder="1" applyAlignment="1">
      <alignment vertical="top"/>
    </xf>
    <xf numFmtId="0" fontId="0" fillId="8" borderId="8" xfId="0" applyFont="1" applyFill="1" applyBorder="1" applyAlignment="1">
      <alignment vertical="top"/>
    </xf>
    <xf numFmtId="0" fontId="0" fillId="8" borderId="12" xfId="0" applyFont="1" applyFill="1" applyBorder="1" applyAlignment="1">
      <alignment vertical="top"/>
    </xf>
    <xf numFmtId="0" fontId="0" fillId="8" borderId="8" xfId="0" applyFont="1" applyFill="1" applyBorder="1" applyAlignment="1">
      <alignment vertical="top" wrapText="1"/>
    </xf>
    <xf numFmtId="0" fontId="9" fillId="0" borderId="0" xfId="0" applyFont="1" applyAlignment="1">
      <alignment wrapText="1"/>
    </xf>
    <xf numFmtId="0" fontId="9" fillId="0" borderId="0" xfId="0" applyFont="1"/>
    <xf numFmtId="0" fontId="0" fillId="8" borderId="30" xfId="0" applyFill="1" applyBorder="1"/>
    <xf numFmtId="0" fontId="0" fillId="9" borderId="30" xfId="0" applyFill="1" applyBorder="1"/>
    <xf numFmtId="0" fontId="0" fillId="7" borderId="30" xfId="0" applyFill="1" applyBorder="1"/>
    <xf numFmtId="0" fontId="0" fillId="2" borderId="30" xfId="0" applyFont="1" applyFill="1" applyBorder="1"/>
    <xf numFmtId="0" fontId="0" fillId="5" borderId="30" xfId="0" applyFont="1" applyFill="1" applyBorder="1"/>
    <xf numFmtId="0" fontId="0" fillId="6" borderId="30" xfId="0" applyFill="1" applyBorder="1"/>
    <xf numFmtId="0" fontId="0" fillId="10" borderId="30" xfId="0" applyFill="1" applyBorder="1"/>
    <xf numFmtId="0" fontId="0" fillId="5" borderId="30" xfId="0" applyFill="1" applyBorder="1"/>
    <xf numFmtId="0" fontId="0" fillId="4" borderId="30" xfId="0" applyFill="1" applyBorder="1"/>
    <xf numFmtId="0" fontId="0" fillId="11" borderId="30" xfId="0" applyFill="1" applyBorder="1" applyAlignment="1">
      <alignment vertical="top"/>
    </xf>
    <xf numFmtId="0" fontId="4" fillId="22" borderId="0" xfId="0" applyFont="1" applyFill="1" applyAlignment="1">
      <alignment vertical="top"/>
    </xf>
    <xf numFmtId="0" fontId="4" fillId="22" borderId="0" xfId="0" applyFont="1" applyFill="1" applyAlignment="1">
      <alignment vertical="top" wrapText="1"/>
    </xf>
    <xf numFmtId="2" fontId="3" fillId="23" borderId="6" xfId="0" applyNumberFormat="1" applyFont="1" applyFill="1" applyBorder="1" applyAlignment="1">
      <alignment vertical="top"/>
    </xf>
    <xf numFmtId="0" fontId="3" fillId="24" borderId="0" xfId="0" applyFont="1" applyFill="1" applyAlignment="1">
      <alignment vertical="top" wrapText="1"/>
    </xf>
    <xf numFmtId="0" fontId="4" fillId="24" borderId="0" xfId="0" applyFont="1" applyFill="1" applyAlignment="1">
      <alignment vertical="top"/>
    </xf>
    <xf numFmtId="0" fontId="4" fillId="24" borderId="0" xfId="0" applyFont="1" applyFill="1" applyAlignment="1">
      <alignment vertical="top" wrapText="1"/>
    </xf>
    <xf numFmtId="0" fontId="9" fillId="0" borderId="0" xfId="0" applyFont="1" applyAlignment="1">
      <alignment vertical="top"/>
    </xf>
    <xf numFmtId="0" fontId="1" fillId="5" borderId="7" xfId="0" applyFont="1" applyFill="1" applyBorder="1" applyAlignment="1">
      <alignment vertical="top"/>
    </xf>
    <xf numFmtId="0" fontId="1" fillId="5" borderId="8" xfId="0" applyFont="1" applyFill="1" applyBorder="1" applyAlignment="1">
      <alignment vertical="top" wrapText="1"/>
    </xf>
    <xf numFmtId="0" fontId="0" fillId="5" borderId="8" xfId="0" applyFill="1" applyBorder="1" applyAlignment="1">
      <alignment vertical="top"/>
    </xf>
    <xf numFmtId="0" fontId="0" fillId="5" borderId="8" xfId="0" applyFill="1" applyBorder="1" applyAlignment="1">
      <alignment vertical="top" wrapText="1"/>
    </xf>
    <xf numFmtId="2" fontId="0" fillId="14" borderId="9" xfId="0" applyNumberFormat="1" applyFill="1" applyBorder="1" applyAlignment="1">
      <alignment vertical="top"/>
    </xf>
    <xf numFmtId="0" fontId="0" fillId="5" borderId="30" xfId="0" applyFont="1" applyFill="1" applyBorder="1" applyAlignment="1">
      <alignment vertical="top"/>
    </xf>
    <xf numFmtId="0" fontId="0" fillId="0" borderId="14" xfId="0" applyBorder="1" applyAlignment="1">
      <alignment vertical="top"/>
    </xf>
    <xf numFmtId="0" fontId="0" fillId="0" borderId="14" xfId="0" applyBorder="1" applyAlignment="1">
      <alignment vertical="top" wrapText="1"/>
    </xf>
    <xf numFmtId="2" fontId="0" fillId="0" borderId="14" xfId="0" applyNumberFormat="1" applyBorder="1" applyAlignment="1">
      <alignment vertical="top"/>
    </xf>
    <xf numFmtId="0" fontId="1" fillId="6" borderId="7" xfId="0" applyFont="1" applyFill="1" applyBorder="1" applyAlignment="1">
      <alignment vertical="top"/>
    </xf>
    <xf numFmtId="0" fontId="1" fillId="6" borderId="8" xfId="0" applyFont="1" applyFill="1" applyBorder="1" applyAlignment="1">
      <alignment vertical="top" wrapText="1"/>
    </xf>
    <xf numFmtId="0" fontId="0" fillId="6" borderId="8" xfId="0" applyFill="1" applyBorder="1" applyAlignment="1">
      <alignment vertical="top"/>
    </xf>
    <xf numFmtId="2" fontId="0" fillId="13" borderId="9" xfId="0" applyNumberFormat="1" applyFill="1" applyBorder="1" applyAlignment="1">
      <alignment vertical="top"/>
    </xf>
    <xf numFmtId="0" fontId="0" fillId="6" borderId="30" xfId="0" applyFill="1" applyBorder="1" applyAlignment="1">
      <alignment vertical="top"/>
    </xf>
    <xf numFmtId="1" fontId="0" fillId="6" borderId="13" xfId="0" applyNumberFormat="1" applyFill="1" applyBorder="1" applyAlignment="1">
      <alignment vertical="top"/>
    </xf>
    <xf numFmtId="0" fontId="1" fillId="7" borderId="7" xfId="0" applyFont="1" applyFill="1" applyBorder="1" applyAlignment="1">
      <alignment vertical="top"/>
    </xf>
    <xf numFmtId="0" fontId="1" fillId="7" borderId="8" xfId="0" applyFont="1" applyFill="1" applyBorder="1" applyAlignment="1">
      <alignment vertical="top" wrapText="1"/>
    </xf>
    <xf numFmtId="0" fontId="0" fillId="7" borderId="8" xfId="0" applyFill="1" applyBorder="1" applyAlignment="1">
      <alignment vertical="top"/>
    </xf>
    <xf numFmtId="0" fontId="0" fillId="7" borderId="8" xfId="0" applyFill="1" applyBorder="1" applyAlignment="1">
      <alignment vertical="top" wrapText="1"/>
    </xf>
    <xf numFmtId="2" fontId="0" fillId="16" borderId="9" xfId="0" applyNumberFormat="1" applyFill="1" applyBorder="1" applyAlignment="1">
      <alignment vertical="top"/>
    </xf>
    <xf numFmtId="0" fontId="0" fillId="7" borderId="30" xfId="0" applyFill="1" applyBorder="1" applyAlignment="1">
      <alignment vertical="top"/>
    </xf>
    <xf numFmtId="0" fontId="0" fillId="0" borderId="14" xfId="0" applyFill="1" applyBorder="1" applyAlignment="1">
      <alignment vertical="top"/>
    </xf>
    <xf numFmtId="2" fontId="0" fillId="0" borderId="14" xfId="0" applyNumberFormat="1" applyFill="1" applyBorder="1" applyAlignment="1">
      <alignment vertical="top"/>
    </xf>
    <xf numFmtId="0" fontId="0" fillId="8" borderId="30" xfId="0" applyFill="1" applyBorder="1" applyAlignment="1">
      <alignment vertical="top"/>
    </xf>
    <xf numFmtId="0" fontId="1" fillId="9" borderId="7" xfId="0" applyFont="1" applyFill="1" applyBorder="1" applyAlignment="1">
      <alignment vertical="top"/>
    </xf>
    <xf numFmtId="0" fontId="1" fillId="9" borderId="8" xfId="0" applyFont="1" applyFill="1" applyBorder="1" applyAlignment="1">
      <alignment vertical="top" wrapText="1"/>
    </xf>
    <xf numFmtId="0" fontId="0" fillId="9" borderId="8" xfId="0" applyFill="1" applyBorder="1" applyAlignment="1">
      <alignment vertical="top"/>
    </xf>
    <xf numFmtId="2" fontId="0" fillId="18" borderId="9" xfId="0" applyNumberFormat="1" applyFill="1" applyBorder="1" applyAlignment="1">
      <alignment vertical="top"/>
    </xf>
    <xf numFmtId="0" fontId="0" fillId="9" borderId="30" xfId="0" applyFill="1" applyBorder="1" applyAlignment="1">
      <alignment vertical="top"/>
    </xf>
    <xf numFmtId="0" fontId="1" fillId="10" borderId="7" xfId="0" applyFont="1" applyFill="1" applyBorder="1" applyAlignment="1">
      <alignment vertical="top"/>
    </xf>
    <xf numFmtId="0" fontId="1" fillId="10" borderId="8" xfId="0" applyFont="1" applyFill="1" applyBorder="1" applyAlignment="1">
      <alignment vertical="top" wrapText="1"/>
    </xf>
    <xf numFmtId="0" fontId="0" fillId="10" borderId="8" xfId="0" applyFill="1" applyBorder="1" applyAlignment="1">
      <alignment vertical="top"/>
    </xf>
    <xf numFmtId="2" fontId="0" fillId="19" borderId="9" xfId="0" applyNumberFormat="1" applyFill="1" applyBorder="1" applyAlignment="1">
      <alignment vertical="top"/>
    </xf>
    <xf numFmtId="0" fontId="0" fillId="10" borderId="30" xfId="0" applyFill="1" applyBorder="1" applyAlignment="1">
      <alignment vertical="top"/>
    </xf>
    <xf numFmtId="0" fontId="0" fillId="10" borderId="12" xfId="0" applyFill="1" applyBorder="1" applyAlignment="1">
      <alignment vertical="top" wrapText="1"/>
    </xf>
    <xf numFmtId="0" fontId="0" fillId="10" borderId="12" xfId="0" applyFill="1" applyBorder="1" applyAlignment="1">
      <alignment vertical="top"/>
    </xf>
    <xf numFmtId="1" fontId="0" fillId="10" borderId="13" xfId="0" applyNumberFormat="1" applyFill="1" applyBorder="1" applyAlignment="1">
      <alignment vertical="top"/>
    </xf>
    <xf numFmtId="0" fontId="1" fillId="11" borderId="7" xfId="0" applyFont="1" applyFill="1" applyBorder="1" applyAlignment="1">
      <alignment vertical="top"/>
    </xf>
    <xf numFmtId="0" fontId="1" fillId="11" borderId="8" xfId="0" applyFont="1" applyFill="1" applyBorder="1" applyAlignment="1">
      <alignment vertical="top" wrapText="1"/>
    </xf>
    <xf numFmtId="0" fontId="0" fillId="11" borderId="8" xfId="0" applyFill="1" applyBorder="1" applyAlignment="1">
      <alignment vertical="top"/>
    </xf>
    <xf numFmtId="2" fontId="0" fillId="20" borderId="9" xfId="0" applyNumberFormat="1" applyFill="1" applyBorder="1" applyAlignment="1">
      <alignment vertical="top"/>
    </xf>
    <xf numFmtId="0" fontId="1" fillId="2" borderId="7" xfId="0" applyFont="1" applyFill="1" applyBorder="1" applyAlignment="1">
      <alignment vertical="top"/>
    </xf>
    <xf numFmtId="0" fontId="1" fillId="2" borderId="8" xfId="0" applyFont="1" applyFill="1" applyBorder="1" applyAlignment="1">
      <alignment vertical="top" wrapText="1"/>
    </xf>
    <xf numFmtId="0" fontId="0" fillId="2" borderId="8" xfId="0" applyFill="1" applyBorder="1" applyAlignment="1">
      <alignment vertical="top"/>
    </xf>
    <xf numFmtId="0" fontId="0" fillId="2" borderId="8" xfId="0" applyFill="1" applyBorder="1" applyAlignment="1">
      <alignment vertical="top" wrapText="1"/>
    </xf>
    <xf numFmtId="2" fontId="0" fillId="21" borderId="9" xfId="0" applyNumberFormat="1" applyFill="1" applyBorder="1" applyAlignment="1">
      <alignment vertical="top"/>
    </xf>
    <xf numFmtId="0" fontId="0" fillId="2" borderId="30" xfId="0" applyFont="1" applyFill="1" applyBorder="1" applyAlignment="1">
      <alignment vertical="top"/>
    </xf>
    <xf numFmtId="0" fontId="1" fillId="4" borderId="7" xfId="0" applyFont="1" applyFill="1" applyBorder="1" applyAlignment="1">
      <alignment vertical="top"/>
    </xf>
    <xf numFmtId="0" fontId="1" fillId="4" borderId="8" xfId="0" applyFont="1" applyFill="1" applyBorder="1" applyAlignment="1">
      <alignment vertical="top" wrapText="1"/>
    </xf>
    <xf numFmtId="0" fontId="0" fillId="4" borderId="8" xfId="0" applyFill="1" applyBorder="1" applyAlignment="1">
      <alignment vertical="top"/>
    </xf>
    <xf numFmtId="0" fontId="0" fillId="4" borderId="8" xfId="0" applyFill="1" applyBorder="1" applyAlignment="1">
      <alignment vertical="top" wrapText="1"/>
    </xf>
    <xf numFmtId="2" fontId="0" fillId="3" borderId="9" xfId="0" applyNumberFormat="1" applyFill="1" applyBorder="1" applyAlignment="1">
      <alignment vertical="top"/>
    </xf>
    <xf numFmtId="0" fontId="0" fillId="4" borderId="30" xfId="0" applyFill="1" applyBorder="1" applyAlignment="1">
      <alignment vertical="top"/>
    </xf>
    <xf numFmtId="0" fontId="0" fillId="4" borderId="12" xfId="0" applyFill="1" applyBorder="1" applyAlignment="1">
      <alignment vertical="top" wrapText="1"/>
    </xf>
    <xf numFmtId="0" fontId="0" fillId="4" borderId="12" xfId="0" applyFill="1" applyBorder="1" applyAlignment="1">
      <alignment vertical="top"/>
    </xf>
    <xf numFmtId="1" fontId="0" fillId="4" borderId="13" xfId="0" applyNumberFormat="1" applyFill="1" applyBorder="1" applyAlignment="1">
      <alignment vertical="top"/>
    </xf>
    <xf numFmtId="2" fontId="0" fillId="15" borderId="9" xfId="0" applyNumberFormat="1" applyFill="1" applyBorder="1" applyAlignment="1">
      <alignment vertical="top"/>
    </xf>
    <xf numFmtId="0" fontId="0" fillId="5" borderId="30" xfId="0" applyFill="1" applyBorder="1" applyAlignment="1">
      <alignment vertical="top"/>
    </xf>
    <xf numFmtId="0" fontId="8" fillId="26" borderId="1" xfId="0" applyFont="1" applyFill="1" applyBorder="1" applyAlignment="1">
      <alignment vertical="top" wrapText="1"/>
    </xf>
    <xf numFmtId="0" fontId="8" fillId="26" borderId="12" xfId="0" applyFont="1" applyFill="1" applyBorder="1" applyAlignment="1">
      <alignment vertical="top" wrapText="1"/>
    </xf>
    <xf numFmtId="0" fontId="0" fillId="0" borderId="0" xfId="0" applyBorder="1" applyAlignment="1">
      <alignment vertical="top"/>
    </xf>
    <xf numFmtId="2" fontId="0" fillId="0" borderId="0" xfId="0" applyNumberFormat="1" applyFill="1" applyBorder="1" applyAlignment="1">
      <alignment vertical="top"/>
    </xf>
    <xf numFmtId="2" fontId="0" fillId="0" borderId="0" xfId="0" applyNumberFormat="1" applyAlignment="1">
      <alignment vertical="top"/>
    </xf>
    <xf numFmtId="0" fontId="0" fillId="0" borderId="14" xfId="0" applyFont="1" applyBorder="1"/>
    <xf numFmtId="0" fontId="0" fillId="0" borderId="14" xfId="0" applyFont="1" applyBorder="1" applyAlignment="1">
      <alignment wrapText="1"/>
    </xf>
    <xf numFmtId="0" fontId="0" fillId="11" borderId="30" xfId="0" applyFill="1" applyBorder="1"/>
    <xf numFmtId="0" fontId="0" fillId="6" borderId="30" xfId="0" applyFont="1" applyFill="1" applyBorder="1"/>
    <xf numFmtId="1" fontId="0" fillId="7" borderId="11" xfId="0" applyNumberFormat="1" applyFont="1" applyFill="1" applyBorder="1" applyAlignment="1">
      <alignment vertical="top"/>
    </xf>
    <xf numFmtId="1" fontId="0" fillId="7" borderId="13" xfId="0" applyNumberFormat="1" applyFont="1" applyFill="1" applyBorder="1" applyAlignment="1">
      <alignment vertical="top"/>
    </xf>
    <xf numFmtId="0" fontId="0" fillId="8" borderId="7" xfId="0" applyFont="1" applyFill="1" applyBorder="1" applyAlignment="1">
      <alignment vertical="top"/>
    </xf>
    <xf numFmtId="2" fontId="0" fillId="17" borderId="9" xfId="0" applyNumberFormat="1" applyFont="1" applyFill="1" applyBorder="1" applyAlignment="1">
      <alignment vertical="top"/>
    </xf>
    <xf numFmtId="1" fontId="0" fillId="8" borderId="13" xfId="0" applyNumberFormat="1" applyFont="1" applyFill="1" applyBorder="1" applyAlignment="1">
      <alignment vertical="top"/>
    </xf>
    <xf numFmtId="0" fontId="9" fillId="0" borderId="0" xfId="0" applyFont="1" applyAlignment="1">
      <alignment vertical="top" wrapText="1"/>
    </xf>
    <xf numFmtId="0" fontId="0" fillId="5" borderId="13" xfId="0" applyFont="1" applyFill="1" applyBorder="1" applyAlignment="1">
      <alignment vertical="top" wrapText="1"/>
    </xf>
    <xf numFmtId="0" fontId="5" fillId="12" borderId="43" xfId="0" applyFont="1" applyFill="1" applyBorder="1" applyAlignment="1">
      <alignment horizontal="center" vertical="center" wrapText="1"/>
    </xf>
    <xf numFmtId="0" fontId="5" fillId="12" borderId="44" xfId="0" applyFont="1" applyFill="1" applyBorder="1" applyAlignment="1">
      <alignment horizontal="center" vertical="center" wrapText="1"/>
    </xf>
    <xf numFmtId="0" fontId="5" fillId="12" borderId="45" xfId="0" applyFont="1" applyFill="1" applyBorder="1" applyAlignment="1">
      <alignment horizontal="center" vertical="center" textRotation="90"/>
    </xf>
    <xf numFmtId="0" fontId="5" fillId="12" borderId="45" xfId="0" applyFont="1" applyFill="1" applyBorder="1" applyAlignment="1">
      <alignment horizontal="center" vertical="center" textRotation="90" wrapText="1"/>
    </xf>
    <xf numFmtId="2" fontId="5" fillId="12" borderId="32" xfId="0" applyNumberFormat="1" applyFont="1" applyFill="1" applyBorder="1" applyAlignment="1">
      <alignment horizontal="center" vertical="center"/>
    </xf>
    <xf numFmtId="2" fontId="5" fillId="12" borderId="46" xfId="0" applyNumberFormat="1" applyFont="1" applyFill="1" applyBorder="1" applyAlignment="1">
      <alignment horizontal="center" vertical="center"/>
    </xf>
    <xf numFmtId="0" fontId="5" fillId="25" borderId="41" xfId="0" applyFont="1" applyFill="1" applyBorder="1" applyAlignment="1">
      <alignment horizontal="center" vertical="center"/>
    </xf>
    <xf numFmtId="0" fontId="6" fillId="0" borderId="11" xfId="0" applyFont="1" applyBorder="1" applyAlignment="1">
      <alignment vertical="center"/>
    </xf>
    <xf numFmtId="0" fontId="6" fillId="0" borderId="11" xfId="0" applyFont="1" applyBorder="1" applyAlignment="1">
      <alignment vertical="center" wrapText="1"/>
    </xf>
    <xf numFmtId="1" fontId="6" fillId="0" borderId="12" xfId="0" applyNumberFormat="1" applyFont="1" applyFill="1" applyBorder="1" applyAlignment="1">
      <alignment horizontal="left" vertical="center"/>
    </xf>
    <xf numFmtId="1" fontId="6" fillId="0" borderId="12" xfId="0" applyNumberFormat="1" applyFont="1" applyBorder="1" applyAlignment="1">
      <alignment horizontal="left" vertical="center"/>
    </xf>
    <xf numFmtId="164" fontId="7" fillId="0" borderId="12" xfId="0" applyNumberFormat="1" applyFont="1" applyFill="1" applyBorder="1" applyAlignment="1">
      <alignment horizontal="center" vertical="center"/>
    </xf>
    <xf numFmtId="2" fontId="6" fillId="0" borderId="12" xfId="0" applyNumberFormat="1" applyFont="1" applyBorder="1" applyAlignment="1">
      <alignment vertical="center"/>
    </xf>
    <xf numFmtId="0" fontId="6" fillId="0" borderId="13" xfId="0" applyFont="1" applyBorder="1" applyAlignment="1">
      <alignment vertical="center"/>
    </xf>
    <xf numFmtId="0" fontId="5" fillId="25" borderId="1" xfId="0" applyFont="1" applyFill="1" applyBorder="1" applyAlignment="1">
      <alignment horizontal="left" vertical="center"/>
    </xf>
    <xf numFmtId="0" fontId="5" fillId="25" borderId="1" xfId="0" applyFont="1" applyFill="1" applyBorder="1" applyAlignment="1">
      <alignment horizontal="center" vertical="center"/>
    </xf>
    <xf numFmtId="2" fontId="5" fillId="25" borderId="1" xfId="0" applyNumberFormat="1" applyFont="1" applyFill="1" applyBorder="1" applyAlignment="1">
      <alignment horizontal="center" vertical="center"/>
    </xf>
    <xf numFmtId="0" fontId="0" fillId="0" borderId="0" xfId="0" applyAlignment="1">
      <alignment vertical="center"/>
    </xf>
    <xf numFmtId="0" fontId="5" fillId="12" borderId="42" xfId="0" applyFont="1" applyFill="1" applyBorder="1" applyAlignment="1">
      <alignment vertical="center"/>
    </xf>
    <xf numFmtId="0" fontId="5" fillId="25" borderId="47" xfId="0" applyFont="1" applyFill="1" applyBorder="1" applyAlignment="1">
      <alignment vertical="center"/>
    </xf>
    <xf numFmtId="0" fontId="5" fillId="25" borderId="31" xfId="0" applyFont="1" applyFill="1" applyBorder="1" applyAlignment="1">
      <alignment vertical="center"/>
    </xf>
    <xf numFmtId="1" fontId="6" fillId="0" borderId="10" xfId="0" applyNumberFormat="1" applyFont="1" applyBorder="1" applyAlignment="1">
      <alignment vertical="center"/>
    </xf>
    <xf numFmtId="1" fontId="6" fillId="0" borderId="10" xfId="0" applyNumberFormat="1" applyFont="1" applyFill="1" applyBorder="1" applyAlignment="1">
      <alignment vertical="center"/>
    </xf>
    <xf numFmtId="1" fontId="6" fillId="0" borderId="30" xfId="0" applyNumberFormat="1" applyFont="1" applyBorder="1" applyAlignment="1">
      <alignment vertical="center"/>
    </xf>
    <xf numFmtId="0" fontId="0" fillId="0" borderId="2" xfId="0" applyBorder="1" applyAlignment="1">
      <alignment vertical="top" wrapText="1"/>
    </xf>
    <xf numFmtId="0" fontId="0" fillId="6" borderId="13" xfId="0" applyFont="1" applyFill="1" applyBorder="1" applyAlignment="1">
      <alignment vertical="top"/>
    </xf>
    <xf numFmtId="0" fontId="0" fillId="8" borderId="13" xfId="0" applyFont="1" applyFill="1" applyBorder="1" applyAlignment="1">
      <alignment vertical="top"/>
    </xf>
    <xf numFmtId="0" fontId="0" fillId="9" borderId="36" xfId="0" applyFill="1" applyBorder="1" applyAlignment="1">
      <alignment vertical="top"/>
    </xf>
    <xf numFmtId="1" fontId="0" fillId="9" borderId="37" xfId="0" applyNumberFormat="1" applyFill="1" applyBorder="1" applyAlignment="1">
      <alignment vertical="top"/>
    </xf>
    <xf numFmtId="0" fontId="0" fillId="9" borderId="38" xfId="0" applyFill="1" applyBorder="1" applyAlignment="1">
      <alignment vertical="top"/>
    </xf>
    <xf numFmtId="0" fontId="0" fillId="9" borderId="39" xfId="0" applyFill="1" applyBorder="1" applyAlignment="1">
      <alignment vertical="top" wrapText="1"/>
    </xf>
    <xf numFmtId="0" fontId="0" fillId="9" borderId="39" xfId="0" applyFill="1" applyBorder="1" applyAlignment="1">
      <alignment vertical="top"/>
    </xf>
    <xf numFmtId="1" fontId="0" fillId="9" borderId="40" xfId="0" applyNumberFormat="1" applyFill="1" applyBorder="1" applyAlignment="1">
      <alignment vertical="top"/>
    </xf>
    <xf numFmtId="0" fontId="0" fillId="9" borderId="13" xfId="0" applyFill="1" applyBorder="1" applyAlignment="1">
      <alignment vertical="top"/>
    </xf>
    <xf numFmtId="0" fontId="0" fillId="10" borderId="13" xfId="0" applyFill="1" applyBorder="1" applyAlignment="1">
      <alignment vertical="top"/>
    </xf>
    <xf numFmtId="0" fontId="1" fillId="9" borderId="33" xfId="0" applyFont="1" applyFill="1" applyBorder="1" applyAlignment="1">
      <alignment vertical="top"/>
    </xf>
    <xf numFmtId="0" fontId="1" fillId="9" borderId="34" xfId="0" applyFont="1" applyFill="1" applyBorder="1" applyAlignment="1">
      <alignment vertical="top" wrapText="1"/>
    </xf>
    <xf numFmtId="0" fontId="0" fillId="9" borderId="34" xfId="0" applyFill="1" applyBorder="1" applyAlignment="1">
      <alignment vertical="top" wrapText="1"/>
    </xf>
    <xf numFmtId="0" fontId="0" fillId="9" borderId="34" xfId="0" applyFill="1" applyBorder="1" applyAlignment="1">
      <alignment vertical="top"/>
    </xf>
    <xf numFmtId="2" fontId="0" fillId="18" borderId="35" xfId="0" applyNumberFormat="1" applyFill="1" applyBorder="1" applyAlignment="1">
      <alignment vertical="top"/>
    </xf>
    <xf numFmtId="0" fontId="4" fillId="24" borderId="4" xfId="0" applyFont="1" applyFill="1" applyBorder="1" applyAlignment="1">
      <alignment vertical="top"/>
    </xf>
    <xf numFmtId="0" fontId="3" fillId="24" borderId="5" xfId="0" applyFont="1" applyFill="1" applyBorder="1" applyAlignment="1">
      <alignment vertical="top" wrapText="1"/>
    </xf>
    <xf numFmtId="0" fontId="4" fillId="24" borderId="6" xfId="0" applyFont="1" applyFill="1" applyBorder="1" applyAlignment="1">
      <alignment vertical="top"/>
    </xf>
    <xf numFmtId="0" fontId="3" fillId="24" borderId="1" xfId="0" applyFont="1" applyFill="1" applyBorder="1" applyAlignment="1">
      <alignment horizontal="center" vertical="top"/>
    </xf>
    <xf numFmtId="0" fontId="4" fillId="24" borderId="1" xfId="0" applyFont="1" applyFill="1" applyBorder="1" applyAlignment="1">
      <alignment vertical="top"/>
    </xf>
    <xf numFmtId="164" fontId="4" fillId="24" borderId="1" xfId="0" applyNumberFormat="1" applyFont="1" applyFill="1" applyBorder="1" applyAlignment="1">
      <alignment horizontal="center" vertical="top"/>
    </xf>
    <xf numFmtId="0" fontId="4" fillId="24" borderId="5" xfId="0" applyFont="1" applyFill="1" applyBorder="1" applyAlignment="1">
      <alignment vertical="top" wrapText="1"/>
    </xf>
    <xf numFmtId="0" fontId="0" fillId="0" borderId="4" xfId="0" applyFont="1" applyBorder="1" applyAlignment="1">
      <alignment vertical="top"/>
    </xf>
    <xf numFmtId="0" fontId="0" fillId="0" borderId="5" xfId="0" applyFont="1" applyBorder="1" applyAlignment="1">
      <alignment vertical="top" wrapText="1"/>
    </xf>
    <xf numFmtId="0" fontId="0" fillId="0" borderId="6" xfId="0" applyFont="1" applyBorder="1" applyAlignment="1">
      <alignment vertical="top"/>
    </xf>
    <xf numFmtId="0" fontId="9" fillId="0" borderId="5" xfId="0" applyFont="1" applyBorder="1" applyAlignment="1">
      <alignment vertical="top" wrapText="1"/>
    </xf>
    <xf numFmtId="2" fontId="0" fillId="5" borderId="9" xfId="0" applyNumberFormat="1" applyFill="1" applyBorder="1" applyAlignment="1">
      <alignment vertical="top"/>
    </xf>
    <xf numFmtId="0" fontId="0" fillId="0" borderId="15" xfId="0" applyFont="1" applyBorder="1" applyAlignment="1">
      <alignment vertical="top"/>
    </xf>
    <xf numFmtId="0" fontId="0" fillId="0" borderId="15" xfId="0" applyFont="1" applyBorder="1" applyAlignment="1">
      <alignment vertical="top" wrapText="1"/>
    </xf>
    <xf numFmtId="2" fontId="0" fillId="6" borderId="9" xfId="0" applyNumberFormat="1" applyFill="1" applyBorder="1" applyAlignment="1">
      <alignment vertical="top"/>
    </xf>
    <xf numFmtId="0" fontId="0" fillId="6" borderId="12" xfId="0" applyFont="1" applyFill="1" applyBorder="1" applyAlignment="1">
      <alignment vertical="top" wrapText="1"/>
    </xf>
    <xf numFmtId="2" fontId="0" fillId="7" borderId="9" xfId="0" applyNumberFormat="1" applyFill="1" applyBorder="1" applyAlignment="1">
      <alignment vertical="top"/>
    </xf>
    <xf numFmtId="2" fontId="0" fillId="8" borderId="9" xfId="0" applyNumberFormat="1" applyFill="1" applyBorder="1" applyAlignment="1">
      <alignment vertical="top"/>
    </xf>
    <xf numFmtId="2" fontId="0" fillId="9" borderId="9" xfId="0" applyNumberFormat="1" applyFill="1" applyBorder="1" applyAlignment="1">
      <alignment vertical="top"/>
    </xf>
    <xf numFmtId="0" fontId="0" fillId="9" borderId="10" xfId="0" applyFont="1" applyFill="1" applyBorder="1" applyAlignment="1">
      <alignment vertical="top"/>
    </xf>
    <xf numFmtId="0" fontId="0" fillId="9" borderId="1" xfId="0" applyFont="1" applyFill="1" applyBorder="1" applyAlignment="1">
      <alignment vertical="top" wrapText="1"/>
    </xf>
    <xf numFmtId="0" fontId="0" fillId="9" borderId="12" xfId="0" applyFont="1" applyFill="1" applyBorder="1" applyAlignment="1">
      <alignment vertical="top" wrapText="1"/>
    </xf>
    <xf numFmtId="2" fontId="0" fillId="10" borderId="9" xfId="0" applyNumberFormat="1" applyFill="1" applyBorder="1" applyAlignment="1">
      <alignment vertical="top"/>
    </xf>
    <xf numFmtId="0" fontId="0" fillId="10" borderId="10" xfId="0" applyFont="1" applyFill="1" applyBorder="1" applyAlignment="1">
      <alignment vertical="top"/>
    </xf>
    <xf numFmtId="0" fontId="0" fillId="10" borderId="1" xfId="0" applyFont="1" applyFill="1" applyBorder="1" applyAlignment="1">
      <alignment vertical="top" wrapText="1"/>
    </xf>
    <xf numFmtId="0" fontId="0" fillId="10" borderId="12" xfId="0" applyFont="1" applyFill="1" applyBorder="1" applyAlignment="1">
      <alignment vertical="top" wrapText="1"/>
    </xf>
    <xf numFmtId="2" fontId="0" fillId="11" borderId="9" xfId="0" applyNumberFormat="1" applyFill="1" applyBorder="1" applyAlignment="1">
      <alignment vertical="top"/>
    </xf>
    <xf numFmtId="0" fontId="0" fillId="11" borderId="12" xfId="0" applyFont="1" applyFill="1" applyBorder="1" applyAlignment="1">
      <alignment vertical="top" wrapText="1"/>
    </xf>
    <xf numFmtId="2" fontId="0" fillId="2" borderId="9" xfId="0" applyNumberFormat="1" applyFill="1" applyBorder="1" applyAlignment="1">
      <alignment vertical="top"/>
    </xf>
    <xf numFmtId="2" fontId="0" fillId="4" borderId="9" xfId="0" applyNumberFormat="1" applyFill="1" applyBorder="1" applyAlignment="1">
      <alignment vertical="top"/>
    </xf>
    <xf numFmtId="0" fontId="0" fillId="4" borderId="10" xfId="0" applyFont="1" applyFill="1" applyBorder="1" applyAlignment="1">
      <alignment vertical="top"/>
    </xf>
    <xf numFmtId="0" fontId="0" fillId="4" borderId="1" xfId="0" applyFont="1" applyFill="1" applyBorder="1" applyAlignment="1">
      <alignment vertical="top" wrapText="1"/>
    </xf>
    <xf numFmtId="0" fontId="0" fillId="4" borderId="12" xfId="0" applyFont="1" applyFill="1" applyBorder="1" applyAlignment="1">
      <alignment vertical="top" wrapText="1"/>
    </xf>
    <xf numFmtId="0" fontId="1" fillId="22" borderId="4" xfId="0" applyFont="1" applyFill="1" applyBorder="1" applyAlignment="1">
      <alignment horizontal="center" vertical="center" wrapText="1"/>
    </xf>
    <xf numFmtId="0" fontId="3" fillId="22" borderId="5" xfId="0" applyFont="1" applyFill="1" applyBorder="1" applyAlignment="1">
      <alignment horizontal="center" vertical="center" wrapText="1"/>
    </xf>
    <xf numFmtId="0" fontId="0" fillId="0" borderId="0" xfId="0" applyAlignment="1">
      <alignment horizontal="center" vertical="center"/>
    </xf>
    <xf numFmtId="0" fontId="0" fillId="24" borderId="0" xfId="0" applyFill="1"/>
    <xf numFmtId="0" fontId="0" fillId="24" borderId="0" xfId="0" applyFill="1" applyAlignment="1">
      <alignment wrapText="1"/>
    </xf>
    <xf numFmtId="0" fontId="0" fillId="26" borderId="1" xfId="0" applyFont="1" applyFill="1" applyBorder="1" applyAlignment="1">
      <alignment vertical="top" wrapText="1"/>
    </xf>
    <xf numFmtId="0" fontId="0" fillId="26" borderId="39" xfId="0" applyFont="1" applyFill="1" applyBorder="1" applyAlignment="1">
      <alignment vertical="top" wrapText="1"/>
    </xf>
    <xf numFmtId="0" fontId="0" fillId="26" borderId="12" xfId="0" applyFont="1" applyFill="1" applyBorder="1" applyAlignment="1">
      <alignment vertical="top" wrapText="1"/>
    </xf>
    <xf numFmtId="0" fontId="0" fillId="26" borderId="1" xfId="0" applyFont="1" applyFill="1" applyBorder="1" applyAlignment="1">
      <alignment vertical="center" wrapText="1"/>
    </xf>
    <xf numFmtId="0" fontId="0" fillId="26" borderId="12" xfId="0" applyFont="1" applyFill="1" applyBorder="1" applyAlignment="1">
      <alignment vertical="center" wrapText="1"/>
    </xf>
    <xf numFmtId="0" fontId="0" fillId="7" borderId="7" xfId="0" applyFont="1" applyFill="1" applyBorder="1" applyAlignment="1">
      <alignment vertical="top"/>
    </xf>
    <xf numFmtId="0" fontId="0" fillId="7" borderId="8" xfId="0" applyFont="1" applyFill="1" applyBorder="1" applyAlignment="1">
      <alignment vertical="top" wrapText="1"/>
    </xf>
    <xf numFmtId="0" fontId="0" fillId="7" borderId="8" xfId="0" applyFont="1" applyFill="1" applyBorder="1" applyAlignment="1">
      <alignment vertical="top"/>
    </xf>
    <xf numFmtId="2" fontId="0" fillId="16" borderId="9" xfId="0" applyNumberFormat="1" applyFont="1" applyFill="1" applyBorder="1" applyAlignment="1">
      <alignment vertical="top"/>
    </xf>
    <xf numFmtId="0" fontId="0" fillId="8" borderId="1" xfId="0" applyFont="1" applyFill="1" applyBorder="1" applyAlignment="1">
      <alignment vertical="top"/>
    </xf>
    <xf numFmtId="1" fontId="0" fillId="8" borderId="11" xfId="0" applyNumberFormat="1" applyFont="1" applyFill="1" applyBorder="1" applyAlignment="1">
      <alignment vertical="top"/>
    </xf>
    <xf numFmtId="0" fontId="0" fillId="11" borderId="10" xfId="0" applyFill="1" applyBorder="1" applyAlignment="1">
      <alignment horizontal="left" vertical="top"/>
    </xf>
    <xf numFmtId="0" fontId="0" fillId="11" borderId="1" xfId="0" applyFill="1" applyBorder="1" applyAlignment="1">
      <alignment horizontal="left" vertical="top" wrapText="1"/>
    </xf>
    <xf numFmtId="0" fontId="0" fillId="11" borderId="1" xfId="0" applyFill="1" applyBorder="1" applyAlignment="1">
      <alignment horizontal="left" vertical="top"/>
    </xf>
    <xf numFmtId="1" fontId="0" fillId="11" borderId="11" xfId="0" applyNumberFormat="1" applyFill="1" applyBorder="1" applyAlignment="1">
      <alignment horizontal="right" vertical="top"/>
    </xf>
    <xf numFmtId="0" fontId="0" fillId="0" borderId="0" xfId="0" applyAlignment="1">
      <alignment horizontal="left" vertical="top"/>
    </xf>
    <xf numFmtId="0" fontId="0" fillId="5" borderId="11" xfId="0" applyFont="1" applyFill="1" applyBorder="1" applyAlignment="1">
      <alignment vertical="top" wrapText="1"/>
    </xf>
    <xf numFmtId="1" fontId="0" fillId="5" borderId="13" xfId="0" applyNumberFormat="1" applyFont="1" applyFill="1" applyBorder="1" applyAlignment="1">
      <alignment vertical="top"/>
    </xf>
    <xf numFmtId="0" fontId="3" fillId="24" borderId="0" xfId="0" applyFont="1" applyFill="1" applyBorder="1" applyAlignment="1">
      <alignment vertical="top" wrapText="1"/>
    </xf>
    <xf numFmtId="0" fontId="4" fillId="24" borderId="0" xfId="0" applyFont="1" applyFill="1" applyBorder="1" applyAlignment="1">
      <alignment vertical="top"/>
    </xf>
    <xf numFmtId="0" fontId="4" fillId="24" borderId="0" xfId="0" applyFont="1" applyFill="1" applyBorder="1" applyAlignment="1">
      <alignment vertical="top" wrapText="1"/>
    </xf>
    <xf numFmtId="0" fontId="9" fillId="0" borderId="0" xfId="0" applyFont="1" applyBorder="1" applyAlignment="1">
      <alignment vertical="top" wrapText="1"/>
    </xf>
    <xf numFmtId="0" fontId="0" fillId="13" borderId="22" xfId="0" applyFill="1" applyBorder="1" applyAlignment="1">
      <alignment horizontal="left" vertical="top" wrapText="1"/>
    </xf>
    <xf numFmtId="0" fontId="0" fillId="13" borderId="23" xfId="0" applyFill="1" applyBorder="1" applyAlignment="1">
      <alignment horizontal="left" vertical="top" wrapText="1"/>
    </xf>
    <xf numFmtId="0" fontId="0" fillId="13" borderId="24" xfId="0" applyFill="1" applyBorder="1" applyAlignment="1">
      <alignment horizontal="left" vertical="top" wrapText="1"/>
    </xf>
    <xf numFmtId="0" fontId="0" fillId="13" borderId="28" xfId="0" applyFill="1" applyBorder="1" applyAlignment="1">
      <alignment vertical="top" wrapText="1"/>
    </xf>
    <xf numFmtId="0" fontId="0" fillId="0" borderId="27" xfId="0" applyBorder="1" applyAlignment="1">
      <alignment vertical="top" wrapText="1"/>
    </xf>
    <xf numFmtId="0" fontId="0" fillId="0" borderId="29" xfId="0" applyBorder="1" applyAlignment="1">
      <alignment vertical="top" wrapText="1"/>
    </xf>
    <xf numFmtId="0" fontId="0" fillId="0" borderId="21"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0" fillId="0" borderId="26" xfId="0" applyBorder="1" applyAlignment="1">
      <alignment vertical="top" wrapText="1"/>
    </xf>
    <xf numFmtId="0" fontId="0" fillId="0" borderId="2" xfId="0" applyBorder="1" applyAlignment="1">
      <alignment vertical="top" wrapText="1"/>
    </xf>
    <xf numFmtId="0" fontId="0" fillId="0" borderId="20" xfId="0" applyBorder="1" applyAlignment="1">
      <alignment vertical="top" wrapText="1"/>
    </xf>
    <xf numFmtId="0" fontId="0" fillId="13" borderId="28" xfId="0" applyFill="1" applyBorder="1" applyAlignment="1">
      <alignment horizontal="left" vertical="top" wrapText="1"/>
    </xf>
    <xf numFmtId="0" fontId="0" fillId="13" borderId="28" xfId="0" applyFont="1" applyFill="1" applyBorder="1" applyAlignment="1">
      <alignment horizontal="left" vertical="top" wrapText="1"/>
    </xf>
    <xf numFmtId="0" fontId="0" fillId="0" borderId="27" xfId="0" applyBorder="1" applyAlignment="1">
      <alignment horizontal="left" vertical="top" wrapText="1"/>
    </xf>
    <xf numFmtId="0" fontId="0" fillId="0" borderId="29" xfId="0" applyBorder="1" applyAlignment="1">
      <alignment horizontal="left" vertical="top" wrapText="1"/>
    </xf>
    <xf numFmtId="0" fontId="0" fillId="0" borderId="21" xfId="0" applyBorder="1" applyAlignment="1">
      <alignment wrapText="1"/>
    </xf>
    <xf numFmtId="0" fontId="0" fillId="0" borderId="0" xfId="0" applyBorder="1" applyAlignment="1">
      <alignment wrapText="1"/>
    </xf>
    <xf numFmtId="0" fontId="0" fillId="0" borderId="19" xfId="0" applyBorder="1" applyAlignment="1">
      <alignment wrapText="1"/>
    </xf>
    <xf numFmtId="0" fontId="0" fillId="0" borderId="26" xfId="0" applyBorder="1" applyAlignment="1">
      <alignment wrapText="1"/>
    </xf>
    <xf numFmtId="0" fontId="0" fillId="0" borderId="2" xfId="0" applyBorder="1" applyAlignment="1">
      <alignment wrapText="1"/>
    </xf>
    <xf numFmtId="0" fontId="0" fillId="0" borderId="20" xfId="0" applyBorder="1" applyAlignment="1">
      <alignment wrapText="1"/>
    </xf>
    <xf numFmtId="0" fontId="0" fillId="13" borderId="27" xfId="0" applyFont="1" applyFill="1" applyBorder="1" applyAlignment="1">
      <alignment horizontal="left" vertical="top" wrapText="1"/>
    </xf>
    <xf numFmtId="0" fontId="0" fillId="13" borderId="29" xfId="0" applyFont="1" applyFill="1" applyBorder="1" applyAlignment="1">
      <alignment horizontal="left" vertical="top" wrapText="1"/>
    </xf>
    <xf numFmtId="0" fontId="0" fillId="13" borderId="22" xfId="0" applyFont="1" applyFill="1" applyBorder="1" applyAlignment="1">
      <alignment horizontal="left" vertical="top" wrapText="1"/>
    </xf>
    <xf numFmtId="0" fontId="0" fillId="13" borderId="23" xfId="0" applyFont="1" applyFill="1" applyBorder="1" applyAlignment="1">
      <alignment horizontal="left" vertical="top" wrapText="1"/>
    </xf>
    <xf numFmtId="0" fontId="0" fillId="13" borderId="24" xfId="0" applyFont="1" applyFill="1" applyBorder="1" applyAlignment="1">
      <alignment horizontal="left" vertical="top" wrapText="1"/>
    </xf>
    <xf numFmtId="0" fontId="0" fillId="0" borderId="27" xfId="0" applyFont="1" applyBorder="1" applyAlignment="1">
      <alignment horizontal="left" vertical="top" wrapText="1"/>
    </xf>
    <xf numFmtId="0" fontId="0" fillId="0" borderId="29" xfId="0" applyFont="1" applyBorder="1" applyAlignment="1">
      <alignment horizontal="left" vertical="top" wrapText="1"/>
    </xf>
    <xf numFmtId="0" fontId="0" fillId="0" borderId="26" xfId="0" applyBorder="1" applyAlignment="1">
      <alignment vertical="top"/>
    </xf>
    <xf numFmtId="0" fontId="0" fillId="0" borderId="2"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0" xfId="0" applyBorder="1" applyAlignment="1">
      <alignment vertical="top"/>
    </xf>
    <xf numFmtId="0" fontId="0" fillId="0" borderId="19" xfId="0" applyBorder="1" applyAlignment="1">
      <alignment vertical="top"/>
    </xf>
    <xf numFmtId="0" fontId="0" fillId="13" borderId="28" xfId="0" applyFill="1" applyBorder="1" applyAlignment="1">
      <alignment wrapText="1"/>
    </xf>
    <xf numFmtId="0" fontId="0" fillId="0" borderId="27" xfId="0" applyBorder="1" applyAlignment="1">
      <alignment wrapText="1"/>
    </xf>
    <xf numFmtId="0" fontId="0" fillId="0" borderId="29" xfId="0" applyBorder="1" applyAlignment="1">
      <alignment wrapText="1"/>
    </xf>
    <xf numFmtId="0" fontId="1" fillId="13" borderId="23" xfId="0" applyFont="1" applyFill="1" applyBorder="1" applyAlignment="1">
      <alignment horizontal="left" vertical="top" wrapText="1"/>
    </xf>
    <xf numFmtId="0" fontId="1" fillId="13" borderId="24" xfId="0" applyFont="1" applyFill="1" applyBorder="1" applyAlignment="1">
      <alignment horizontal="left" vertical="top" wrapText="1"/>
    </xf>
  </cellXfs>
  <cellStyles count="2">
    <cellStyle name="Currency" xfId="1" builtinId="4"/>
    <cellStyle name="Normal" xfId="0" builtinId="0"/>
  </cellStyles>
  <dxfs count="142">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ables/table1.xml><?xml version="1.0" encoding="utf-8"?>
<table xmlns="http://schemas.openxmlformats.org/spreadsheetml/2006/main" id="2" name="Table2" displayName="Table2" ref="A1:H123" totalsRowShown="0" headerRowDxfId="141" dataDxfId="140">
  <tableColumns count="8">
    <tableColumn id="1" name="Column1" dataDxfId="139"/>
    <tableColumn id="2" name="Column2" dataDxfId="138"/>
    <tableColumn id="3" name="Column3" dataDxfId="137"/>
    <tableColumn id="4" name="Column4" dataDxfId="136"/>
    <tableColumn id="5" name="Column5" dataDxfId="135"/>
    <tableColumn id="6" name="Column6" dataDxfId="134"/>
    <tableColumn id="7" name="Column7" dataDxfId="133"/>
    <tableColumn id="8" name="Column8" dataDxfId="132"/>
  </tableColumns>
  <tableStyleInfo showFirstColumn="0" showLastColumn="0" showRowStripes="1" showColumnStripes="0"/>
</table>
</file>

<file path=xl/tables/table10.xml><?xml version="1.0" encoding="utf-8"?>
<table xmlns="http://schemas.openxmlformats.org/spreadsheetml/2006/main" id="16" name="Table224517" displayName="Table224517" ref="A1:H123" totalsRowShown="0" headerRowDxfId="59" dataDxfId="58">
  <tableColumns count="8">
    <tableColumn id="1" name="Column1" dataDxfId="57"/>
    <tableColumn id="2" name="Column2" dataDxfId="56"/>
    <tableColumn id="3" name="Column3" dataDxfId="55"/>
    <tableColumn id="4" name="Column4" dataDxfId="54"/>
    <tableColumn id="5" name="Column5" dataDxfId="53"/>
    <tableColumn id="6" name="Column6" dataDxfId="52"/>
    <tableColumn id="7" name="Column7" dataDxfId="51"/>
    <tableColumn id="8" name="Column8" dataDxfId="50"/>
  </tableColumns>
  <tableStyleInfo showFirstColumn="0" showLastColumn="0" showRowStripes="1" showColumnStripes="0"/>
</table>
</file>

<file path=xl/tables/table11.xml><?xml version="1.0" encoding="utf-8"?>
<table xmlns="http://schemas.openxmlformats.org/spreadsheetml/2006/main" id="9" name="Table224678910" displayName="Table224678910" ref="A1:H123" totalsRowShown="0" headerRowDxfId="49" dataDxfId="48">
  <autoFilter ref="A1:H123"/>
  <tableColumns count="8">
    <tableColumn id="1" name="Column1" dataDxfId="47"/>
    <tableColumn id="2" name="Column2" dataDxfId="46"/>
    <tableColumn id="3" name="Column3" dataDxfId="45"/>
    <tableColumn id="4" name="Column4" dataDxfId="44"/>
    <tableColumn id="5" name="Column5" dataDxfId="43"/>
    <tableColumn id="6" name="Column6" dataDxfId="42"/>
    <tableColumn id="7" name="Column7" dataDxfId="41"/>
    <tableColumn id="8" name="Column8" dataDxfId="40"/>
  </tableColumns>
  <tableStyleInfo showFirstColumn="0" showLastColumn="0" showRowStripes="1" showColumnStripes="0"/>
</table>
</file>

<file path=xl/tables/table12.xml><?xml version="1.0" encoding="utf-8"?>
<table xmlns="http://schemas.openxmlformats.org/spreadsheetml/2006/main" id="10" name="Table22467891011" displayName="Table22467891011" ref="A1:H123" totalsRowShown="0" headerRowDxfId="39" dataDxfId="38">
  <autoFilter ref="A1:H123"/>
  <tableColumns count="8">
    <tableColumn id="1" name="Column1" dataDxfId="37"/>
    <tableColumn id="2" name="Column2" dataDxfId="36"/>
    <tableColumn id="3" name="Column3" dataDxfId="35"/>
    <tableColumn id="4" name="Column4" dataDxfId="34"/>
    <tableColumn id="5" name="Column5" dataDxfId="33"/>
    <tableColumn id="6" name="Column6" dataDxfId="32"/>
    <tableColumn id="7" name="Column7" dataDxfId="31"/>
    <tableColumn id="8" name="Column8" dataDxfId="30"/>
  </tableColumns>
  <tableStyleInfo showFirstColumn="0" showLastColumn="0" showRowStripes="1" showColumnStripes="0"/>
</table>
</file>

<file path=xl/tables/table13.xml><?xml version="1.0" encoding="utf-8"?>
<table xmlns="http://schemas.openxmlformats.org/spreadsheetml/2006/main" id="11" name="Table2246789101112" displayName="Table2246789101112" ref="A1:H123" totalsRowShown="0" headerRowDxfId="29" dataDxfId="28">
  <tableColumns count="8">
    <tableColumn id="1" name="Column1" dataDxfId="27"/>
    <tableColumn id="2" name="Column2" dataDxfId="26"/>
    <tableColumn id="3" name="Column3" dataDxfId="25"/>
    <tableColumn id="4" name="Column4" dataDxfId="24"/>
    <tableColumn id="5" name="Column5" dataDxfId="23"/>
    <tableColumn id="6" name="Column6" dataDxfId="22"/>
    <tableColumn id="7" name="Column7" dataDxfId="21"/>
    <tableColumn id="8" name="Column8" dataDxfId="20"/>
  </tableColumns>
  <tableStyleInfo showFirstColumn="0" showLastColumn="0" showRowStripes="1" showColumnStripes="0"/>
</table>
</file>

<file path=xl/tables/table14.xml><?xml version="1.0" encoding="utf-8"?>
<table xmlns="http://schemas.openxmlformats.org/spreadsheetml/2006/main" id="12" name="Table224678910111213" displayName="Table224678910111213" ref="A1:H123" totalsRowShown="0" headerRowDxfId="19" dataDxfId="18">
  <autoFilter ref="A1:H123"/>
  <tableColumns count="8">
    <tableColumn id="1" name="Column1" dataDxfId="17"/>
    <tableColumn id="2" name="Column2" dataDxfId="16"/>
    <tableColumn id="3" name="Column3" dataDxfId="15"/>
    <tableColumn id="4" name="Column4" dataDxfId="14"/>
    <tableColumn id="5" name="Column5" dataDxfId="13"/>
    <tableColumn id="6" name="Column6" dataDxfId="12"/>
    <tableColumn id="7" name="Column7" dataDxfId="11"/>
    <tableColumn id="8" name="Column8" dataDxfId="10"/>
  </tableColumns>
  <tableStyleInfo showFirstColumn="0" showLastColumn="0" showRowStripes="1" showColumnStripes="0"/>
</table>
</file>

<file path=xl/tables/table15.xml><?xml version="1.0" encoding="utf-8"?>
<table xmlns="http://schemas.openxmlformats.org/spreadsheetml/2006/main" id="13" name="Table22467891011121314" displayName="Table22467891011121314" ref="A1:H123" totalsRowShown="0" headerRowDxfId="9" dataDxfId="8">
  <tableColumns count="8">
    <tableColumn id="1" name="Column1" dataDxfId="7"/>
    <tableColumn id="2" name="Column2" dataDxfId="6"/>
    <tableColumn id="3" name="Column3" dataDxfId="5"/>
    <tableColumn id="4" name="Column4" dataDxfId="4"/>
    <tableColumn id="5" name="Column5" dataDxfId="3"/>
    <tableColumn id="6" name="Column6" dataDxfId="2"/>
    <tableColumn id="7" name="Column7" dataDxfId="1"/>
    <tableColumn id="8" name="Column8" dataDxfId="0"/>
  </tableColumns>
  <tableStyleInfo showFirstColumn="0" showLastColumn="0" showRowStripes="1" showColumnStripes="0"/>
</table>
</file>

<file path=xl/tables/table2.xml><?xml version="1.0" encoding="utf-8"?>
<table xmlns="http://schemas.openxmlformats.org/spreadsheetml/2006/main" id="1" name="Table22" displayName="Table22" ref="A1:H123" totalsRowShown="0" headerRowDxfId="131" dataDxfId="130">
  <tableColumns count="8">
    <tableColumn id="1" name="Column1" dataDxfId="129"/>
    <tableColumn id="2" name="Column2" dataDxfId="128"/>
    <tableColumn id="3" name="Column3" dataDxfId="127"/>
    <tableColumn id="4" name="Column4" dataDxfId="126"/>
    <tableColumn id="5" name="Column5" dataDxfId="125"/>
    <tableColumn id="6" name="Column6" dataDxfId="124"/>
    <tableColumn id="7" name="Column7" dataDxfId="123"/>
    <tableColumn id="8" name="Column8" dataDxfId="122"/>
  </tableColumns>
  <tableStyleInfo showFirstColumn="0" showLastColumn="0" showRowStripes="1" showColumnStripes="0"/>
</table>
</file>

<file path=xl/tables/table3.xml><?xml version="1.0" encoding="utf-8"?>
<table xmlns="http://schemas.openxmlformats.org/spreadsheetml/2006/main" id="3" name="Table224" displayName="Table224" ref="A1:H123" totalsRowShown="0">
  <autoFilter ref="A1:H123"/>
  <tableColumns count="8">
    <tableColumn id="1" name="Column1"/>
    <tableColumn id="2" name="Column2" dataDxfId="121"/>
    <tableColumn id="3" name="Column3"/>
    <tableColumn id="4" name="Column4"/>
    <tableColumn id="5" name="Column5"/>
    <tableColumn id="6" name="Column6"/>
    <tableColumn id="7" name="Column7"/>
    <tableColumn id="8" name="Column8" dataDxfId="120"/>
  </tableColumns>
  <tableStyleInfo showFirstColumn="0" showLastColumn="0" showRowStripes="1" showColumnStripes="0"/>
</table>
</file>

<file path=xl/tables/table4.xml><?xml version="1.0" encoding="utf-8"?>
<table xmlns="http://schemas.openxmlformats.org/spreadsheetml/2006/main" id="5" name="Table2246" displayName="Table2246" ref="A1:H124" totalsRowShown="0" headerRowDxfId="119" dataDxfId="118">
  <autoFilter ref="A1:H124"/>
  <tableColumns count="8">
    <tableColumn id="1" name="Column1" dataDxfId="117"/>
    <tableColumn id="2" name="Column2" dataDxfId="116"/>
    <tableColumn id="3" name="Column3" dataDxfId="115"/>
    <tableColumn id="4" name="Column4" dataDxfId="114"/>
    <tableColumn id="5" name="Column5" dataDxfId="113"/>
    <tableColumn id="6" name="Column6" dataDxfId="112"/>
    <tableColumn id="7" name="Column7" dataDxfId="111"/>
    <tableColumn id="8" name="Column8" dataDxfId="110"/>
  </tableColumns>
  <tableStyleInfo showFirstColumn="0" showLastColumn="0" showRowStripes="1" showColumnStripes="0"/>
</table>
</file>

<file path=xl/tables/table5.xml><?xml version="1.0" encoding="utf-8"?>
<table xmlns="http://schemas.openxmlformats.org/spreadsheetml/2006/main" id="6" name="Table22467" displayName="Table22467" ref="A1:H123" totalsRowShown="0" headerRowDxfId="109" dataDxfId="108">
  <autoFilter ref="A1:H123"/>
  <tableColumns count="8">
    <tableColumn id="1" name="Column1" dataDxfId="107"/>
    <tableColumn id="2" name="Column2" dataDxfId="106"/>
    <tableColumn id="3" name="Column3" dataDxfId="105"/>
    <tableColumn id="4" name="Column4" dataDxfId="104"/>
    <tableColumn id="5" name="Column5" dataDxfId="103"/>
    <tableColumn id="6" name="Column6" dataDxfId="102"/>
    <tableColumn id="7" name="Column7" dataDxfId="101"/>
    <tableColumn id="8" name="Column8" dataDxfId="100"/>
  </tableColumns>
  <tableStyleInfo showFirstColumn="0" showLastColumn="0" showRowStripes="1" showColumnStripes="0"/>
</table>
</file>

<file path=xl/tables/table6.xml><?xml version="1.0" encoding="utf-8"?>
<table xmlns="http://schemas.openxmlformats.org/spreadsheetml/2006/main" id="7" name="Table224678" displayName="Table224678" ref="A1:H123" totalsRowShown="0" headerRowDxfId="99" dataDxfId="98">
  <autoFilter ref="A1:H123"/>
  <tableColumns count="8">
    <tableColumn id="1" name="Column1" dataDxfId="97"/>
    <tableColumn id="2" name="Column2" dataDxfId="96"/>
    <tableColumn id="3" name="Column3" dataDxfId="95"/>
    <tableColumn id="4" name="Column4" dataDxfId="94"/>
    <tableColumn id="5" name="Column5" dataDxfId="93"/>
    <tableColumn id="6" name="Column6" dataDxfId="92"/>
    <tableColumn id="7" name="Column7" dataDxfId="91"/>
    <tableColumn id="8" name="Column8" dataDxfId="90"/>
  </tableColumns>
  <tableStyleInfo showFirstColumn="0" showLastColumn="0" showRowStripes="1" showColumnStripes="0"/>
</table>
</file>

<file path=xl/tables/table7.xml><?xml version="1.0" encoding="utf-8"?>
<table xmlns="http://schemas.openxmlformats.org/spreadsheetml/2006/main" id="14" name="Table2256" displayName="Table2256" ref="A1:H123" totalsRowShown="0" headerRowDxfId="89" dataDxfId="88">
  <tableColumns count="8">
    <tableColumn id="1" name="Column1" dataDxfId="87"/>
    <tableColumn id="2" name="Column2" dataDxfId="86"/>
    <tableColumn id="3" name="Column3" dataDxfId="85"/>
    <tableColumn id="4" name="Column4" dataDxfId="84"/>
    <tableColumn id="5" name="Column5" dataDxfId="83"/>
    <tableColumn id="6" name="Column6" dataDxfId="82"/>
    <tableColumn id="7" name="Column7" dataDxfId="81"/>
    <tableColumn id="8" name="Column8" dataDxfId="80"/>
  </tableColumns>
  <tableStyleInfo showFirstColumn="0" showLastColumn="0" showRowStripes="1" showColumnStripes="0"/>
</table>
</file>

<file path=xl/tables/table8.xml><?xml version="1.0" encoding="utf-8"?>
<table xmlns="http://schemas.openxmlformats.org/spreadsheetml/2006/main" id="8" name="Table2246789" displayName="Table2246789" ref="A1:H123" totalsRowShown="0" headerRowDxfId="79" dataDxfId="78">
  <tableColumns count="8">
    <tableColumn id="1" name="Column1" dataDxfId="77"/>
    <tableColumn id="2" name="Column2" dataDxfId="76"/>
    <tableColumn id="3" name="Column3" dataDxfId="75"/>
    <tableColumn id="4" name="Column4" dataDxfId="74"/>
    <tableColumn id="5" name="Column5" dataDxfId="73"/>
    <tableColumn id="6" name="Column6" dataDxfId="72"/>
    <tableColumn id="7" name="Column7" dataDxfId="71"/>
    <tableColumn id="8" name="Column8" dataDxfId="70"/>
  </tableColumns>
  <tableStyleInfo showFirstColumn="0" showLastColumn="0" showRowStripes="1" showColumnStripes="0"/>
</table>
</file>

<file path=xl/tables/table9.xml><?xml version="1.0" encoding="utf-8"?>
<table xmlns="http://schemas.openxmlformats.org/spreadsheetml/2006/main" id="15" name="Table225" displayName="Table225" ref="A1:H123" totalsRowShown="0" headerRowDxfId="69" dataDxfId="68">
  <autoFilter ref="A1:H123"/>
  <tableColumns count="8">
    <tableColumn id="1" name="Column1" dataDxfId="67"/>
    <tableColumn id="2" name="Column2" dataDxfId="66"/>
    <tableColumn id="3" name="Column3" dataDxfId="65"/>
    <tableColumn id="4" name="Column4" dataDxfId="64"/>
    <tableColumn id="5" name="Column5" dataDxfId="63"/>
    <tableColumn id="6" name="Column6" dataDxfId="62"/>
    <tableColumn id="7" name="Column7" dataDxfId="61"/>
    <tableColumn id="8" name="Column8"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24"/>
  <sheetViews>
    <sheetView tabSelected="1" view="pageBreakPreview" topLeftCell="A4" zoomScale="80" zoomScaleNormal="80" zoomScaleSheetLayoutView="80" workbookViewId="0">
      <selection activeCell="O10" sqref="O10"/>
    </sheetView>
  </sheetViews>
  <sheetFormatPr defaultColWidth="8.81640625" defaultRowHeight="14.5" x14ac:dyDescent="0.35"/>
  <cols>
    <col min="1" max="1" width="2.7265625" style="519" customWidth="1"/>
    <col min="2" max="2" width="31.81640625" customWidth="1"/>
    <col min="3" max="3" width="15.7265625" customWidth="1"/>
    <col min="10" max="10" width="12.453125" bestFit="1" customWidth="1"/>
    <col min="12" max="12" width="51" customWidth="1"/>
  </cols>
  <sheetData>
    <row r="1" spans="1:12" ht="92.25" x14ac:dyDescent="0.25">
      <c r="A1" s="520"/>
      <c r="B1" s="502" t="s">
        <v>1108</v>
      </c>
      <c r="C1" s="503" t="s">
        <v>401</v>
      </c>
      <c r="D1" s="504" t="s">
        <v>104</v>
      </c>
      <c r="E1" s="505" t="s">
        <v>110</v>
      </c>
      <c r="F1" s="504" t="s">
        <v>105</v>
      </c>
      <c r="G1" s="504" t="s">
        <v>106</v>
      </c>
      <c r="H1" s="504" t="s">
        <v>107</v>
      </c>
      <c r="I1" s="505" t="s">
        <v>109</v>
      </c>
      <c r="J1" s="504" t="s">
        <v>108</v>
      </c>
      <c r="K1" s="506"/>
      <c r="L1" s="507"/>
    </row>
    <row r="2" spans="1:12" ht="16.5" x14ac:dyDescent="0.25">
      <c r="A2" s="521"/>
      <c r="B2" s="161"/>
      <c r="C2" s="516"/>
      <c r="D2" s="319" t="s">
        <v>111</v>
      </c>
      <c r="E2" s="319" t="s">
        <v>117</v>
      </c>
      <c r="F2" s="319" t="s">
        <v>112</v>
      </c>
      <c r="G2" s="319" t="s">
        <v>113</v>
      </c>
      <c r="H2" s="319" t="s">
        <v>114</v>
      </c>
      <c r="I2" s="319" t="s">
        <v>441</v>
      </c>
      <c r="J2" s="517"/>
      <c r="K2" s="518"/>
      <c r="L2" s="508"/>
    </row>
    <row r="3" spans="1:12" ht="16.5" x14ac:dyDescent="0.25">
      <c r="A3" s="522"/>
      <c r="B3" s="161"/>
      <c r="C3" s="516"/>
      <c r="D3" s="517">
        <v>1</v>
      </c>
      <c r="E3" s="517">
        <v>2</v>
      </c>
      <c r="F3" s="517">
        <v>3</v>
      </c>
      <c r="G3" s="517">
        <v>5</v>
      </c>
      <c r="H3" s="517">
        <v>5</v>
      </c>
      <c r="I3" s="517">
        <v>3</v>
      </c>
      <c r="J3" s="517">
        <f>SUM(D3:I3)</f>
        <v>19</v>
      </c>
      <c r="K3" s="518" t="s">
        <v>1105</v>
      </c>
      <c r="L3" s="508" t="s">
        <v>0</v>
      </c>
    </row>
    <row r="4" spans="1:12" ht="16.5" x14ac:dyDescent="0.25">
      <c r="A4" s="523" t="s">
        <v>366</v>
      </c>
      <c r="B4" s="61" t="s">
        <v>384</v>
      </c>
      <c r="C4" s="61" t="s">
        <v>343</v>
      </c>
      <c r="D4" s="147">
        <f>'A Area Summary'!F4</f>
        <v>0.5</v>
      </c>
      <c r="E4" s="147">
        <f>'A Area Summary'!G4</f>
        <v>3.0238095238095237</v>
      </c>
      <c r="F4" s="147">
        <f>'A Area Summary'!H4</f>
        <v>2.25</v>
      </c>
      <c r="G4" s="147">
        <f>'A Area Summary'!I4</f>
        <v>3.1111111111111112</v>
      </c>
      <c r="H4" s="148">
        <f>'A Area Summary'!J4</f>
        <v>4.0476190476190474</v>
      </c>
      <c r="I4" s="148">
        <f>'A Area Summary'!K4</f>
        <v>3.3</v>
      </c>
      <c r="J4" s="147">
        <f>(D4*1)+(E4*2)+(F4*3)+(G4*5)+(H4*5)+(I4*3)</f>
        <v>58.991269841269833</v>
      </c>
      <c r="K4" s="62">
        <f>J4/19</f>
        <v>3.1048036758563069</v>
      </c>
      <c r="L4" s="509" t="s">
        <v>721</v>
      </c>
    </row>
    <row r="5" spans="1:12" ht="16.5" x14ac:dyDescent="0.25">
      <c r="A5" s="523" t="s">
        <v>367</v>
      </c>
      <c r="B5" s="61" t="s">
        <v>385</v>
      </c>
      <c r="C5" s="61" t="s">
        <v>343</v>
      </c>
      <c r="D5" s="147">
        <f>'B Area Summary'!F4</f>
        <v>1.5</v>
      </c>
      <c r="E5" s="147">
        <f>'B Area Summary'!G4</f>
        <v>2.3571428571428572</v>
      </c>
      <c r="F5" s="147">
        <f>'B Area Summary'!H4</f>
        <v>3.75</v>
      </c>
      <c r="G5" s="147">
        <f>'B Area Summary'!I4</f>
        <v>3.7777777777777777</v>
      </c>
      <c r="H5" s="147">
        <f>'B Area Summary'!J4</f>
        <v>4.1190476190476195</v>
      </c>
      <c r="I5" s="147">
        <f>'B Area Summary'!K4</f>
        <v>3.3</v>
      </c>
      <c r="J5" s="147">
        <f t="shared" ref="J5:J21" si="0">(D5*1)+(E5*2)+(F5*3)+(G5*5)+(H5*5)+(I5*3)</f>
        <v>66.848412698412716</v>
      </c>
      <c r="K5" s="62">
        <f t="shared" ref="K5:K21" si="1">J5/19</f>
        <v>3.5183375104427745</v>
      </c>
      <c r="L5" s="509" t="s">
        <v>721</v>
      </c>
    </row>
    <row r="6" spans="1:12" ht="33" x14ac:dyDescent="0.25">
      <c r="A6" s="523" t="s">
        <v>112</v>
      </c>
      <c r="B6" s="61" t="s">
        <v>386</v>
      </c>
      <c r="C6" s="61" t="s">
        <v>318</v>
      </c>
      <c r="D6" s="147">
        <f>'C Area Summary'!F4</f>
        <v>0.5</v>
      </c>
      <c r="E6" s="147">
        <f>'C Area Summary'!G4</f>
        <v>1.0714285714285714</v>
      </c>
      <c r="F6" s="147">
        <f>'C Area Summary'!H4</f>
        <v>1.5</v>
      </c>
      <c r="G6" s="147">
        <f>'C Area Summary'!I4</f>
        <v>2.6666666666666665</v>
      </c>
      <c r="H6" s="147">
        <f>'C Area Summary'!J4</f>
        <v>2.3095238095238098</v>
      </c>
      <c r="I6" s="147">
        <f>'C Area Summary'!K4</f>
        <v>2.7</v>
      </c>
      <c r="J6" s="147">
        <f t="shared" si="0"/>
        <v>40.123809523809527</v>
      </c>
      <c r="K6" s="62">
        <f t="shared" si="1"/>
        <v>2.111779448621554</v>
      </c>
      <c r="L6" s="510" t="s">
        <v>1190</v>
      </c>
    </row>
    <row r="7" spans="1:12" ht="33" x14ac:dyDescent="0.25">
      <c r="A7" s="523" t="s">
        <v>368</v>
      </c>
      <c r="B7" s="61" t="s">
        <v>389</v>
      </c>
      <c r="C7" s="61" t="s">
        <v>318</v>
      </c>
      <c r="D7" s="147">
        <f>'D. Area Summary'!F4</f>
        <v>0.5</v>
      </c>
      <c r="E7" s="147">
        <f>'D. Area Summary'!G4</f>
        <v>2.6547619047619047</v>
      </c>
      <c r="F7" s="147">
        <f>'D. Area Summary'!H4</f>
        <v>0.75</v>
      </c>
      <c r="G7" s="147">
        <f>'D. Area Summary'!I4</f>
        <v>2.3333333333333335</v>
      </c>
      <c r="H7" s="147">
        <f>'D. Area Summary'!J4</f>
        <v>2.8809523809523809</v>
      </c>
      <c r="I7" s="147">
        <f>'D. Area Summary'!K4</f>
        <v>2.7333333333333329</v>
      </c>
      <c r="J7" s="147">
        <f t="shared" si="0"/>
        <v>42.330952380952382</v>
      </c>
      <c r="K7" s="62">
        <f t="shared" si="1"/>
        <v>2.2279448621553883</v>
      </c>
      <c r="L7" s="510" t="s">
        <v>1101</v>
      </c>
    </row>
    <row r="8" spans="1:12" ht="19.5" customHeight="1" x14ac:dyDescent="0.25">
      <c r="A8" s="523" t="s">
        <v>369</v>
      </c>
      <c r="B8" s="61" t="s">
        <v>390</v>
      </c>
      <c r="C8" s="61" t="s">
        <v>343</v>
      </c>
      <c r="D8" s="147">
        <f>'E. Area Summary'!F4</f>
        <v>0.5</v>
      </c>
      <c r="E8" s="147">
        <f>'E. Area Summary'!G4</f>
        <v>2.3571428571428572</v>
      </c>
      <c r="F8" s="147">
        <f>'E. Area Summary'!H4</f>
        <v>3.5</v>
      </c>
      <c r="G8" s="147">
        <f>'E. Area Summary'!I4</f>
        <v>3.1111111111111112</v>
      </c>
      <c r="H8" s="147">
        <f>'E. Area Summary'!J4</f>
        <v>3.8809523809523809</v>
      </c>
      <c r="I8" s="147">
        <f>'E. Area Summary'!K4</f>
        <v>2.65</v>
      </c>
      <c r="J8" s="147">
        <f>(D8*1)+(E8*2)+(F8*3)+(G8*5)+(H8*5)+(I8*3)</f>
        <v>58.62460317460318</v>
      </c>
      <c r="K8" s="62">
        <f t="shared" si="1"/>
        <v>3.0855054302422729</v>
      </c>
      <c r="L8" s="510" t="s">
        <v>1191</v>
      </c>
    </row>
    <row r="9" spans="1:12" ht="16.5" x14ac:dyDescent="0.25">
      <c r="A9" s="523" t="s">
        <v>111</v>
      </c>
      <c r="B9" s="61" t="s">
        <v>391</v>
      </c>
      <c r="C9" s="61" t="s">
        <v>402</v>
      </c>
      <c r="D9" s="147">
        <f>'F. Area Summary'!F4</f>
        <v>0.5</v>
      </c>
      <c r="E9" s="147">
        <f>'F. Area Summary'!G4</f>
        <v>2.1904761904761907</v>
      </c>
      <c r="F9" s="147">
        <f>'F. Area Summary'!H4</f>
        <v>2</v>
      </c>
      <c r="G9" s="147">
        <f>'F. Area Summary'!I4</f>
        <v>2.6666666666666665</v>
      </c>
      <c r="H9" s="147">
        <f>'F. Area Summary'!J4</f>
        <v>3.4047619047619047</v>
      </c>
      <c r="I9" s="147">
        <f>'F. Area Summary'!K4</f>
        <v>2.3333333333333335</v>
      </c>
      <c r="J9" s="147">
        <f t="shared" si="0"/>
        <v>48.238095238095241</v>
      </c>
      <c r="K9" s="62">
        <f t="shared" si="1"/>
        <v>2.5388471177944862</v>
      </c>
      <c r="L9" s="509" t="s">
        <v>1192</v>
      </c>
    </row>
    <row r="10" spans="1:12" ht="33" x14ac:dyDescent="0.25">
      <c r="A10" s="523" t="s">
        <v>370</v>
      </c>
      <c r="B10" s="276" t="s">
        <v>388</v>
      </c>
      <c r="C10" s="276" t="s">
        <v>402</v>
      </c>
      <c r="D10" s="147">
        <f>'G. Area Summary'!F4</f>
        <v>2.5</v>
      </c>
      <c r="E10" s="147">
        <f>'G. Area Summary'!G4</f>
        <v>2.4196428571428572</v>
      </c>
      <c r="F10" s="147">
        <f>'G. Area Summary'!H4</f>
        <v>2</v>
      </c>
      <c r="G10" s="147">
        <f>'G. Area Summary'!I4</f>
        <v>2.7777777777777777</v>
      </c>
      <c r="H10" s="147">
        <f>'G. Area Summary'!J4</f>
        <v>3.8333333333333335</v>
      </c>
      <c r="I10" s="147">
        <f>'G. Area Summary'!K4</f>
        <v>3.4666666666666663</v>
      </c>
      <c r="J10" s="147">
        <f t="shared" si="0"/>
        <v>56.794841269841271</v>
      </c>
      <c r="K10" s="62">
        <f t="shared" si="1"/>
        <v>2.9892021720969089</v>
      </c>
      <c r="L10" s="510" t="s">
        <v>1102</v>
      </c>
    </row>
    <row r="11" spans="1:12" ht="16.5" x14ac:dyDescent="0.25">
      <c r="A11" s="523" t="s">
        <v>113</v>
      </c>
      <c r="B11" s="61" t="s">
        <v>383</v>
      </c>
      <c r="C11" s="276" t="s">
        <v>343</v>
      </c>
      <c r="D11" s="147">
        <f>'H. Area Summary'!F4</f>
        <v>1</v>
      </c>
      <c r="E11" s="147">
        <f>'H. Area Summary'!G4</f>
        <v>2.0238095238095237</v>
      </c>
      <c r="F11" s="147">
        <f>'H. Area Summary'!H4</f>
        <v>2.5</v>
      </c>
      <c r="G11" s="147">
        <f>'H. Area Summary'!I4</f>
        <v>2.5555555555555554</v>
      </c>
      <c r="H11" s="147">
        <f>'H. Area Summary'!J4</f>
        <v>4.1428571428571432</v>
      </c>
      <c r="I11" s="147">
        <f>'H. Area Summary'!K4</f>
        <v>4.5</v>
      </c>
      <c r="J11" s="147">
        <f t="shared" si="0"/>
        <v>59.539682539682538</v>
      </c>
      <c r="K11" s="62">
        <f t="shared" si="1"/>
        <v>3.1336675020885547</v>
      </c>
      <c r="L11" s="509" t="s">
        <v>633</v>
      </c>
    </row>
    <row r="12" spans="1:12" ht="16.5" x14ac:dyDescent="0.25">
      <c r="A12" s="524" t="s">
        <v>371</v>
      </c>
      <c r="B12" s="276" t="s">
        <v>392</v>
      </c>
      <c r="C12" s="276" t="s">
        <v>402</v>
      </c>
      <c r="D12" s="147">
        <f>'I. Area Summary'!F4</f>
        <v>1.75</v>
      </c>
      <c r="E12" s="147">
        <f>'I. Area Summary'!G4</f>
        <v>2.2113095238095237</v>
      </c>
      <c r="F12" s="147">
        <f>'I. Area Summary'!H4</f>
        <v>3.25</v>
      </c>
      <c r="G12" s="147">
        <f>'I. Area Summary'!I4</f>
        <v>2.4444444444444446</v>
      </c>
      <c r="H12" s="147">
        <f>'I. Area Summary'!J4</f>
        <v>3.4761904761904763</v>
      </c>
      <c r="I12" s="147">
        <f>'I. Area Summary'!K4</f>
        <v>3.1166666666666667</v>
      </c>
      <c r="J12" s="147">
        <f t="shared" si="0"/>
        <v>54.875793650793653</v>
      </c>
      <c r="K12" s="62">
        <f t="shared" si="1"/>
        <v>2.888199665831245</v>
      </c>
      <c r="L12" s="509" t="s">
        <v>440</v>
      </c>
    </row>
    <row r="13" spans="1:12" ht="33" x14ac:dyDescent="0.25">
      <c r="A13" s="523" t="s">
        <v>372</v>
      </c>
      <c r="B13" s="61" t="s">
        <v>387</v>
      </c>
      <c r="C13" s="61" t="s">
        <v>343</v>
      </c>
      <c r="D13" s="147">
        <f>'J. Area Summary'!F4</f>
        <v>3</v>
      </c>
      <c r="E13" s="147">
        <f>'J. Area Summary'!G4</f>
        <v>2.8363095238095237</v>
      </c>
      <c r="F13" s="147">
        <f>'J. Area Summary'!H4</f>
        <v>2</v>
      </c>
      <c r="G13" s="147">
        <f>'J. Area Summary'!I4</f>
        <v>2.6666666666666665</v>
      </c>
      <c r="H13" s="147">
        <f>'J. Area Summary'!J4</f>
        <v>4.2857142857142856</v>
      </c>
      <c r="I13" s="147">
        <f>'J. Area Summary'!K4</f>
        <v>3</v>
      </c>
      <c r="J13" s="147">
        <f t="shared" si="0"/>
        <v>58.43452380952381</v>
      </c>
      <c r="K13" s="62">
        <f t="shared" si="1"/>
        <v>3.0755012531328321</v>
      </c>
      <c r="L13" s="510" t="s">
        <v>1183</v>
      </c>
    </row>
    <row r="14" spans="1:12" ht="33" x14ac:dyDescent="0.25">
      <c r="A14" s="523" t="s">
        <v>373</v>
      </c>
      <c r="B14" s="61" t="s">
        <v>393</v>
      </c>
      <c r="C14" s="61" t="s">
        <v>402</v>
      </c>
      <c r="D14" s="147">
        <f>'K. Area Summary'!F4</f>
        <v>0.5</v>
      </c>
      <c r="E14" s="147">
        <f>'K. Area Summary'!G4</f>
        <v>2.3571428571428572</v>
      </c>
      <c r="F14" s="147">
        <f>'K. Area Summary'!H4</f>
        <v>3</v>
      </c>
      <c r="G14" s="147">
        <f>'K. Area Summary'!I4</f>
        <v>2.7777777777777777</v>
      </c>
      <c r="H14" s="147">
        <f>'K. Area Summary'!J4</f>
        <v>3.785714285714286</v>
      </c>
      <c r="I14" s="147">
        <f>'K. Area Summary'!K4</f>
        <v>2.6833333333333331</v>
      </c>
      <c r="J14" s="147">
        <f t="shared" si="0"/>
        <v>55.081746031746036</v>
      </c>
      <c r="K14" s="62">
        <f t="shared" si="1"/>
        <v>2.8990392648287386</v>
      </c>
      <c r="L14" s="510" t="s">
        <v>1184</v>
      </c>
    </row>
    <row r="15" spans="1:12" ht="33" x14ac:dyDescent="0.25">
      <c r="A15" s="523" t="s">
        <v>374</v>
      </c>
      <c r="B15" s="61" t="s">
        <v>394</v>
      </c>
      <c r="C15" s="61" t="s">
        <v>402</v>
      </c>
      <c r="D15" s="147">
        <f>'L. Area Summary'!F4</f>
        <v>1.5</v>
      </c>
      <c r="E15" s="147">
        <f>'L. Area Summary'!G4</f>
        <v>2.8571428571428572</v>
      </c>
      <c r="F15" s="147">
        <f>'L. Area Summary'!H4</f>
        <v>3</v>
      </c>
      <c r="G15" s="147">
        <f>'L. Area Summary'!I4</f>
        <v>2.7777777777777777</v>
      </c>
      <c r="H15" s="147">
        <f>'L. Area Summary'!J4</f>
        <v>2.7380952380952386</v>
      </c>
      <c r="I15" s="147">
        <f>'L. Area Summary'!K4</f>
        <v>3.5666666666666664</v>
      </c>
      <c r="J15" s="147">
        <f t="shared" si="0"/>
        <v>54.493650793650801</v>
      </c>
      <c r="K15" s="62">
        <f t="shared" si="1"/>
        <v>2.8680868838763578</v>
      </c>
      <c r="L15" s="510" t="s">
        <v>1182</v>
      </c>
    </row>
    <row r="16" spans="1:12" ht="16.5" x14ac:dyDescent="0.25">
      <c r="A16" s="523" t="s">
        <v>375</v>
      </c>
      <c r="B16" s="61" t="s">
        <v>395</v>
      </c>
      <c r="C16" s="61" t="s">
        <v>318</v>
      </c>
      <c r="D16" s="147">
        <f>'M. Area Summary'!F4</f>
        <v>0</v>
      </c>
      <c r="E16" s="147">
        <f>'M. Area Summary'!G4</f>
        <v>2.8571428571428572</v>
      </c>
      <c r="F16" s="147">
        <f>'M. Area Summary'!H4</f>
        <v>2</v>
      </c>
      <c r="G16" s="147">
        <f>'M. Area Summary'!I4</f>
        <v>2.5555555555555554</v>
      </c>
      <c r="H16" s="147">
        <f>'M. Area Summary'!J4</f>
        <v>3</v>
      </c>
      <c r="I16" s="147">
        <f>'M. Area Summary'!K4</f>
        <v>1.9833333333333332</v>
      </c>
      <c r="J16" s="147">
        <f t="shared" si="0"/>
        <v>45.442063492063497</v>
      </c>
      <c r="K16" s="62">
        <f t="shared" si="1"/>
        <v>2.3916875522138681</v>
      </c>
      <c r="L16" s="509" t="s">
        <v>1103</v>
      </c>
    </row>
    <row r="17" spans="1:12" ht="16.5" x14ac:dyDescent="0.25">
      <c r="A17" s="523" t="s">
        <v>376</v>
      </c>
      <c r="B17" s="61" t="s">
        <v>396</v>
      </c>
      <c r="C17" s="61" t="s">
        <v>402</v>
      </c>
      <c r="D17" s="147">
        <f>'N. Area Summary'!F4</f>
        <v>0</v>
      </c>
      <c r="E17" s="147">
        <f>'N. Area Summary'!G4</f>
        <v>2.1904761904761907</v>
      </c>
      <c r="F17" s="147">
        <f>'N. Area Summary'!H4</f>
        <v>2.5</v>
      </c>
      <c r="G17" s="147">
        <f>'N. Area Summary'!I4</f>
        <v>2.6666666666666665</v>
      </c>
      <c r="H17" s="147">
        <f>'N. Area Summary'!J4</f>
        <v>3.8095238095238098</v>
      </c>
      <c r="I17" s="147">
        <f>'N. Area Summary'!K4</f>
        <v>3.1833333333333331</v>
      </c>
      <c r="J17" s="147">
        <f t="shared" si="0"/>
        <v>53.811904761904756</v>
      </c>
      <c r="K17" s="62">
        <f t="shared" si="1"/>
        <v>2.8322055137844608</v>
      </c>
      <c r="L17" s="509" t="s">
        <v>440</v>
      </c>
    </row>
    <row r="18" spans="1:12" ht="16.5" x14ac:dyDescent="0.25">
      <c r="A18" s="523" t="s">
        <v>377</v>
      </c>
      <c r="B18" s="276" t="s">
        <v>397</v>
      </c>
      <c r="C18" s="61" t="s">
        <v>343</v>
      </c>
      <c r="D18" s="147">
        <f>'O. Area Summary'!F4</f>
        <v>0.5</v>
      </c>
      <c r="E18" s="147">
        <f>'O. Area Summary'!G4</f>
        <v>2.3571428571428572</v>
      </c>
      <c r="F18" s="147">
        <f>'O. Area Summary'!H4</f>
        <v>2.75</v>
      </c>
      <c r="G18" s="147">
        <f>'O. Area Summary'!I4</f>
        <v>2.8888888888888888</v>
      </c>
      <c r="H18" s="147">
        <f>'O. Area Summary'!J4</f>
        <v>3.6190476190476191</v>
      </c>
      <c r="I18" s="147">
        <f>'O. Area Summary'!K4</f>
        <v>3.75</v>
      </c>
      <c r="J18" s="147">
        <f t="shared" si="0"/>
        <v>57.253968253968253</v>
      </c>
      <c r="K18" s="62">
        <f t="shared" si="1"/>
        <v>3.0133667502088555</v>
      </c>
      <c r="L18" s="510" t="s">
        <v>820</v>
      </c>
    </row>
    <row r="19" spans="1:12" x14ac:dyDescent="0.35">
      <c r="A19" s="523" t="s">
        <v>378</v>
      </c>
      <c r="B19" s="276" t="s">
        <v>398</v>
      </c>
      <c r="C19" s="61" t="s">
        <v>343</v>
      </c>
      <c r="D19" s="147">
        <f>'P. Area Summary'!F4</f>
        <v>3.75</v>
      </c>
      <c r="E19" s="147">
        <f>'P. Area Summary'!G4</f>
        <v>2.3571428571428572</v>
      </c>
      <c r="F19" s="147">
        <f>'P. Area Summary'!H4</f>
        <v>3</v>
      </c>
      <c r="G19" s="147">
        <f>'P. Area Summary'!I4</f>
        <v>2.8888888888888888</v>
      </c>
      <c r="H19" s="147">
        <f>'P. Area Summary'!J4</f>
        <v>3.6428571428571428</v>
      </c>
      <c r="I19" s="147">
        <f>'P. Area Summary'!K4</f>
        <v>3.1166666666666667</v>
      </c>
      <c r="J19" s="147">
        <f t="shared" si="0"/>
        <v>59.473015873015875</v>
      </c>
      <c r="K19" s="62">
        <f t="shared" si="1"/>
        <v>3.1301587301587301</v>
      </c>
      <c r="L19" s="510" t="s">
        <v>820</v>
      </c>
    </row>
    <row r="20" spans="1:12" x14ac:dyDescent="0.35">
      <c r="A20" s="523" t="s">
        <v>379</v>
      </c>
      <c r="B20" s="61" t="s">
        <v>399</v>
      </c>
      <c r="C20" s="61" t="s">
        <v>318</v>
      </c>
      <c r="D20" s="147">
        <f>'Q. Area Summary'!F4</f>
        <v>0</v>
      </c>
      <c r="E20" s="147">
        <f>'Q. Area Summary'!G4</f>
        <v>2.1904761904761907</v>
      </c>
      <c r="F20" s="147">
        <f>'Q. Area Summary'!H4</f>
        <v>2.75</v>
      </c>
      <c r="G20" s="147">
        <f>'Q. Area Summary'!I4</f>
        <v>2.3333333333333335</v>
      </c>
      <c r="H20" s="147">
        <f>'Q. Area Summary'!J4</f>
        <v>2.9047619047619051</v>
      </c>
      <c r="I20" s="147">
        <f>'Q. Area Summary'!K4</f>
        <v>2.0333333333333332</v>
      </c>
      <c r="J20" s="147">
        <f t="shared" si="0"/>
        <v>44.921428571428578</v>
      </c>
      <c r="K20" s="62">
        <f t="shared" si="1"/>
        <v>2.3642857142857148</v>
      </c>
      <c r="L20" s="509" t="s">
        <v>440</v>
      </c>
    </row>
    <row r="21" spans="1:12" ht="15" thickBot="1" x14ac:dyDescent="0.4">
      <c r="A21" s="525" t="s">
        <v>380</v>
      </c>
      <c r="B21" s="511" t="s">
        <v>400</v>
      </c>
      <c r="C21" s="512" t="s">
        <v>402</v>
      </c>
      <c r="D21" s="513">
        <f>'R. Area Summary'!F4</f>
        <v>0.5</v>
      </c>
      <c r="E21" s="513">
        <f>'R. Area Summary'!G4</f>
        <v>2.1904761904761907</v>
      </c>
      <c r="F21" s="513">
        <f>'R. Area Summary'!H4</f>
        <v>2</v>
      </c>
      <c r="G21" s="513">
        <f>'R. Area Summary'!I4</f>
        <v>3</v>
      </c>
      <c r="H21" s="513">
        <f>'R. Area Summary'!J4</f>
        <v>3.6666666666666665</v>
      </c>
      <c r="I21" s="513">
        <f>'R. Area Summary'!K4</f>
        <v>3.1666666666666665</v>
      </c>
      <c r="J21" s="513">
        <f t="shared" si="0"/>
        <v>53.714285714285708</v>
      </c>
      <c r="K21" s="514">
        <f t="shared" si="1"/>
        <v>2.8270676691729322</v>
      </c>
      <c r="L21" s="515" t="s">
        <v>1104</v>
      </c>
    </row>
    <row r="22" spans="1:12" ht="15" thickBot="1" x14ac:dyDescent="0.4"/>
    <row r="23" spans="1:12" ht="45" customHeight="1" thickTop="1" thickBot="1" x14ac:dyDescent="0.4">
      <c r="B23" s="602" t="s">
        <v>1106</v>
      </c>
      <c r="C23" s="603"/>
      <c r="D23" s="603"/>
      <c r="E23" s="603"/>
      <c r="F23" s="603"/>
      <c r="G23" s="603"/>
      <c r="H23" s="603"/>
      <c r="I23" s="603"/>
      <c r="J23" s="603"/>
      <c r="K23" s="603"/>
      <c r="L23" s="604"/>
    </row>
    <row r="24" spans="1:12" ht="15" thickTop="1" x14ac:dyDescent="0.35"/>
  </sheetData>
  <mergeCells count="1">
    <mergeCell ref="B23:L23"/>
  </mergeCells>
  <conditionalFormatting sqref="L1">
    <cfRule type="dataBar" priority="1">
      <dataBar>
        <cfvo type="min"/>
        <cfvo type="max"/>
        <color rgb="FFFF555A"/>
      </dataBar>
    </cfRule>
  </conditionalFormatting>
  <conditionalFormatting sqref="K1:K21">
    <cfRule type="dataBar" priority="2">
      <dataBar>
        <cfvo type="min"/>
        <cfvo type="max"/>
        <color rgb="FFFF555A"/>
      </dataBar>
    </cfRule>
  </conditionalFormatting>
  <printOptions horizontalCentered="1" verticalCentered="1"/>
  <pageMargins left="0.70866141732283472" right="0.70866141732283472" top="0.74803149606299213" bottom="0.74803149606299213" header="0.31496062992125984" footer="0.31496062992125984"/>
  <pageSetup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2"/>
  <sheetViews>
    <sheetView zoomScaleNormal="100" workbookViewId="0">
      <pane xSplit="2" ySplit="2" topLeftCell="C3" activePane="bottomRight" state="frozen"/>
      <selection pane="topRight" activeCell="C1" sqref="C1"/>
      <selection pane="bottomLeft" activeCell="A3" sqref="A3"/>
      <selection pane="bottomRight" activeCell="A2" sqref="A2:H2"/>
    </sheetView>
  </sheetViews>
  <sheetFormatPr defaultColWidth="8.81640625" defaultRowHeight="14.5" x14ac:dyDescent="0.35"/>
  <cols>
    <col min="1" max="1" width="5.453125" style="123" customWidth="1"/>
    <col min="2" max="2" width="45.7265625" style="171" customWidth="1"/>
    <col min="3" max="3" width="57.1796875" style="123" customWidth="1"/>
    <col min="4" max="4" width="17.7265625" style="123" hidden="1" customWidth="1"/>
    <col min="5" max="5" width="17.453125" style="123" hidden="1" customWidth="1"/>
    <col min="6" max="6" width="27.26953125" style="123" hidden="1" customWidth="1"/>
    <col min="7" max="7" width="22.81640625" style="123" hidden="1" customWidth="1"/>
    <col min="8" max="8" width="44" style="171" hidden="1" customWidth="1"/>
    <col min="9" max="9" width="12" style="490" customWidth="1"/>
    <col min="10" max="16384" width="8.8164062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s="2" customFormat="1" ht="45" x14ac:dyDescent="0.25">
      <c r="A2" s="316"/>
      <c r="B2" s="316" t="s">
        <v>1099</v>
      </c>
      <c r="C2" s="316" t="s">
        <v>0</v>
      </c>
      <c r="D2" s="316" t="s">
        <v>1</v>
      </c>
      <c r="E2" s="316" t="s">
        <v>2</v>
      </c>
      <c r="F2" s="316" t="s">
        <v>3</v>
      </c>
      <c r="G2" s="316" t="s">
        <v>4</v>
      </c>
      <c r="H2" s="316" t="s">
        <v>75</v>
      </c>
      <c r="I2" s="317" t="s">
        <v>103</v>
      </c>
    </row>
    <row r="3" spans="1:9" ht="15" x14ac:dyDescent="0.25">
      <c r="A3" s="424"/>
      <c r="B3" s="424" t="s">
        <v>279</v>
      </c>
      <c r="C3" s="425" t="s">
        <v>824</v>
      </c>
      <c r="I3" s="424"/>
    </row>
    <row r="4" spans="1:9" ht="15" x14ac:dyDescent="0.25">
      <c r="A4" s="424"/>
      <c r="B4" s="424" t="s">
        <v>280</v>
      </c>
      <c r="C4" s="425" t="s">
        <v>437</v>
      </c>
      <c r="I4" s="424"/>
    </row>
    <row r="5" spans="1:9" ht="15" x14ac:dyDescent="0.25">
      <c r="A5" s="424"/>
      <c r="B5" s="424" t="s">
        <v>246</v>
      </c>
      <c r="C5" s="425" t="s">
        <v>285</v>
      </c>
      <c r="I5" s="424"/>
    </row>
    <row r="6" spans="1:9" ht="15" x14ac:dyDescent="0.25">
      <c r="A6" s="426"/>
      <c r="B6" s="426" t="s">
        <v>247</v>
      </c>
      <c r="C6" s="425" t="s">
        <v>1040</v>
      </c>
      <c r="I6" s="426"/>
    </row>
    <row r="7" spans="1:9" ht="15" x14ac:dyDescent="0.25">
      <c r="A7" s="426"/>
      <c r="B7" s="426" t="s">
        <v>6</v>
      </c>
      <c r="C7" s="425" t="s">
        <v>1041</v>
      </c>
      <c r="I7" s="426"/>
    </row>
    <row r="8" spans="1:9" ht="15" x14ac:dyDescent="0.25">
      <c r="I8" s="123"/>
    </row>
    <row r="9" spans="1:9" ht="19.5" thickBot="1" x14ac:dyDescent="0.3">
      <c r="B9" s="500" t="str">
        <f>C3</f>
        <v>Jedney</v>
      </c>
      <c r="I9" s="123"/>
    </row>
    <row r="10" spans="1:9" ht="15" x14ac:dyDescent="0.25">
      <c r="A10" s="428" t="s">
        <v>7</v>
      </c>
      <c r="B10" s="429" t="s">
        <v>206</v>
      </c>
      <c r="C10" s="430"/>
      <c r="D10" s="430"/>
      <c r="E10" s="430"/>
      <c r="F10" s="430"/>
      <c r="G10" s="430"/>
      <c r="H10" s="431"/>
      <c r="I10" s="432">
        <f>SUM(I11:I24)/14</f>
        <v>3.5</v>
      </c>
    </row>
    <row r="11" spans="1:9" ht="15" x14ac:dyDescent="0.25">
      <c r="A11" s="322" t="s">
        <v>119</v>
      </c>
      <c r="B11" s="168" t="s">
        <v>94</v>
      </c>
      <c r="C11" s="138" t="s">
        <v>416</v>
      </c>
      <c r="D11" s="137"/>
      <c r="E11" s="137"/>
      <c r="F11" s="137"/>
      <c r="G11" s="137"/>
      <c r="H11" s="138"/>
      <c r="I11" s="334">
        <v>5</v>
      </c>
    </row>
    <row r="12" spans="1:9" ht="29" x14ac:dyDescent="0.35">
      <c r="A12" s="322" t="s">
        <v>120</v>
      </c>
      <c r="B12" s="138" t="s">
        <v>8</v>
      </c>
      <c r="C12" s="138" t="s">
        <v>1120</v>
      </c>
      <c r="D12" s="137"/>
      <c r="E12" s="137"/>
      <c r="F12" s="137"/>
      <c r="G12" s="137"/>
      <c r="H12" s="138"/>
      <c r="I12" s="334">
        <v>5</v>
      </c>
    </row>
    <row r="13" spans="1:9" x14ac:dyDescent="0.35">
      <c r="A13" s="322" t="s">
        <v>121</v>
      </c>
      <c r="B13" s="138" t="s">
        <v>224</v>
      </c>
      <c r="C13" s="138" t="s">
        <v>417</v>
      </c>
      <c r="D13" s="137"/>
      <c r="E13" s="137"/>
      <c r="F13" s="137"/>
      <c r="G13" s="137"/>
      <c r="H13" s="138"/>
      <c r="I13" s="334">
        <v>5</v>
      </c>
    </row>
    <row r="14" spans="1:9" ht="18" x14ac:dyDescent="0.25">
      <c r="A14" s="322" t="s">
        <v>122</v>
      </c>
      <c r="B14" s="138" t="s">
        <v>92</v>
      </c>
      <c r="C14" s="138" t="s">
        <v>418</v>
      </c>
      <c r="D14" s="137"/>
      <c r="E14" s="137"/>
      <c r="F14" s="137"/>
      <c r="G14" s="137"/>
      <c r="H14" s="138"/>
      <c r="I14" s="334">
        <v>3</v>
      </c>
    </row>
    <row r="15" spans="1:9" ht="15" x14ac:dyDescent="0.25">
      <c r="A15" s="322" t="s">
        <v>123</v>
      </c>
      <c r="B15" s="138" t="s">
        <v>91</v>
      </c>
      <c r="C15" s="138" t="s">
        <v>419</v>
      </c>
      <c r="D15" s="137"/>
      <c r="E15" s="137"/>
      <c r="F15" s="137"/>
      <c r="G15" s="137"/>
      <c r="H15" s="138"/>
      <c r="I15" s="334">
        <v>5</v>
      </c>
    </row>
    <row r="16" spans="1:9" ht="15" x14ac:dyDescent="0.25">
      <c r="A16" s="322" t="s">
        <v>124</v>
      </c>
      <c r="B16" s="138" t="s">
        <v>93</v>
      </c>
      <c r="C16" s="138" t="s">
        <v>420</v>
      </c>
      <c r="D16" s="137"/>
      <c r="E16" s="137"/>
      <c r="F16" s="137"/>
      <c r="G16" s="137"/>
      <c r="H16" s="138"/>
      <c r="I16" s="334">
        <v>0</v>
      </c>
    </row>
    <row r="17" spans="1:9" ht="15" x14ac:dyDescent="0.25">
      <c r="A17" s="322" t="s">
        <v>125</v>
      </c>
      <c r="B17" s="138" t="s">
        <v>203</v>
      </c>
      <c r="C17" s="138" t="s">
        <v>264</v>
      </c>
      <c r="D17" s="137"/>
      <c r="E17" s="137"/>
      <c r="F17" s="137"/>
      <c r="G17" s="137"/>
      <c r="H17" s="138"/>
      <c r="I17" s="334">
        <v>0</v>
      </c>
    </row>
    <row r="18" spans="1:9" ht="15" x14ac:dyDescent="0.25">
      <c r="A18" s="322" t="s">
        <v>126</v>
      </c>
      <c r="B18" s="138" t="s">
        <v>9</v>
      </c>
      <c r="C18" s="138" t="s">
        <v>421</v>
      </c>
      <c r="D18" s="137"/>
      <c r="E18" s="137"/>
      <c r="F18" s="137"/>
      <c r="G18" s="137"/>
      <c r="H18" s="138"/>
      <c r="I18" s="334">
        <v>5</v>
      </c>
    </row>
    <row r="19" spans="1:9" ht="15" x14ac:dyDescent="0.25">
      <c r="A19" s="322" t="s">
        <v>127</v>
      </c>
      <c r="B19" s="138" t="s">
        <v>10</v>
      </c>
      <c r="C19" s="138" t="s">
        <v>422</v>
      </c>
      <c r="D19" s="137"/>
      <c r="E19" s="137"/>
      <c r="F19" s="137"/>
      <c r="G19" s="137"/>
      <c r="H19" s="138"/>
      <c r="I19" s="334">
        <v>0</v>
      </c>
    </row>
    <row r="20" spans="1:9" ht="15" x14ac:dyDescent="0.25">
      <c r="A20" s="322" t="s">
        <v>128</v>
      </c>
      <c r="B20" s="138" t="s">
        <v>96</v>
      </c>
      <c r="C20" s="138" t="s">
        <v>423</v>
      </c>
      <c r="D20" s="137"/>
      <c r="E20" s="137"/>
      <c r="F20" s="137"/>
      <c r="G20" s="137"/>
      <c r="H20" s="138"/>
      <c r="I20" s="334">
        <v>5</v>
      </c>
    </row>
    <row r="21" spans="1:9" ht="15" x14ac:dyDescent="0.25">
      <c r="A21" s="322" t="s">
        <v>129</v>
      </c>
      <c r="B21" s="138" t="s">
        <v>225</v>
      </c>
      <c r="C21" s="138" t="s">
        <v>424</v>
      </c>
      <c r="D21" s="137"/>
      <c r="E21" s="137"/>
      <c r="F21" s="137"/>
      <c r="G21" s="137"/>
      <c r="H21" s="138"/>
      <c r="I21" s="334">
        <v>3</v>
      </c>
    </row>
    <row r="22" spans="1:9" ht="15" x14ac:dyDescent="0.25">
      <c r="A22" s="322" t="s">
        <v>130</v>
      </c>
      <c r="B22" s="138" t="s">
        <v>204</v>
      </c>
      <c r="C22" s="138" t="s">
        <v>425</v>
      </c>
      <c r="D22" s="137"/>
      <c r="E22" s="137"/>
      <c r="F22" s="137"/>
      <c r="G22" s="137"/>
      <c r="H22" s="138"/>
      <c r="I22" s="334">
        <v>5</v>
      </c>
    </row>
    <row r="23" spans="1:9" ht="15" x14ac:dyDescent="0.25">
      <c r="A23" s="322" t="s">
        <v>131</v>
      </c>
      <c r="B23" s="138" t="s">
        <v>90</v>
      </c>
      <c r="C23" s="138" t="s">
        <v>426</v>
      </c>
      <c r="D23" s="137"/>
      <c r="E23" s="137"/>
      <c r="F23" s="137"/>
      <c r="G23" s="137"/>
      <c r="H23" s="138"/>
      <c r="I23" s="334">
        <v>5</v>
      </c>
    </row>
    <row r="24" spans="1:9" ht="44" thickBot="1" x14ac:dyDescent="0.4">
      <c r="A24" s="433" t="s">
        <v>132</v>
      </c>
      <c r="B24" s="143" t="s">
        <v>226</v>
      </c>
      <c r="C24" s="143" t="s">
        <v>1121</v>
      </c>
      <c r="D24" s="144"/>
      <c r="E24" s="144"/>
      <c r="F24" s="144"/>
      <c r="G24" s="144"/>
      <c r="H24" s="143"/>
      <c r="I24" s="324">
        <v>3</v>
      </c>
    </row>
    <row r="25" spans="1:9" ht="15" thickBot="1" x14ac:dyDescent="0.4">
      <c r="A25" s="434"/>
      <c r="B25" s="435"/>
      <c r="C25" s="435"/>
      <c r="D25" s="434"/>
      <c r="E25" s="434"/>
      <c r="F25" s="434"/>
      <c r="G25" s="434"/>
      <c r="H25" s="435"/>
      <c r="I25" s="436"/>
    </row>
    <row r="26" spans="1:9" x14ac:dyDescent="0.35">
      <c r="A26" s="437" t="s">
        <v>11</v>
      </c>
      <c r="B26" s="438" t="s">
        <v>12</v>
      </c>
      <c r="C26" s="158"/>
      <c r="D26" s="439"/>
      <c r="E26" s="439"/>
      <c r="F26" s="439"/>
      <c r="G26" s="439"/>
      <c r="H26" s="158"/>
      <c r="I26" s="440">
        <f>SUM(I27:I33)/7</f>
        <v>3.1428571428571428</v>
      </c>
    </row>
    <row r="27" spans="1:9" ht="29" x14ac:dyDescent="0.35">
      <c r="A27" s="187" t="s">
        <v>133</v>
      </c>
      <c r="B27" s="188" t="s">
        <v>13</v>
      </c>
      <c r="C27" s="188" t="s">
        <v>427</v>
      </c>
      <c r="D27" s="189"/>
      <c r="E27" s="189"/>
      <c r="F27" s="189"/>
      <c r="G27" s="189"/>
      <c r="H27" s="188"/>
      <c r="I27" s="327">
        <v>3</v>
      </c>
    </row>
    <row r="28" spans="1:9" x14ac:dyDescent="0.35">
      <c r="A28" s="187" t="s">
        <v>134</v>
      </c>
      <c r="B28" s="188" t="s">
        <v>205</v>
      </c>
      <c r="C28" s="188" t="s">
        <v>428</v>
      </c>
      <c r="D28" s="189"/>
      <c r="E28" s="189"/>
      <c r="F28" s="189"/>
      <c r="G28" s="189"/>
      <c r="H28" s="188"/>
      <c r="I28" s="327">
        <v>5</v>
      </c>
    </row>
    <row r="29" spans="1:9" x14ac:dyDescent="0.35">
      <c r="A29" s="187" t="s">
        <v>135</v>
      </c>
      <c r="B29" s="188" t="s">
        <v>14</v>
      </c>
      <c r="C29" s="188" t="s">
        <v>312</v>
      </c>
      <c r="D29" s="189"/>
      <c r="E29" s="189"/>
      <c r="F29" s="189"/>
      <c r="G29" s="189"/>
      <c r="H29" s="188"/>
      <c r="I29" s="327">
        <v>0</v>
      </c>
    </row>
    <row r="30" spans="1:9" ht="29" x14ac:dyDescent="0.35">
      <c r="A30" s="187" t="s">
        <v>136</v>
      </c>
      <c r="B30" s="188" t="s">
        <v>429</v>
      </c>
      <c r="C30" s="188" t="s">
        <v>996</v>
      </c>
      <c r="D30" s="189"/>
      <c r="E30" s="189"/>
      <c r="F30" s="189"/>
      <c r="G30" s="189"/>
      <c r="H30" s="188"/>
      <c r="I30" s="327">
        <v>3</v>
      </c>
    </row>
    <row r="31" spans="1:9" x14ac:dyDescent="0.35">
      <c r="A31" s="187" t="s">
        <v>137</v>
      </c>
      <c r="B31" s="188" t="s">
        <v>16</v>
      </c>
      <c r="C31" s="188" t="s">
        <v>984</v>
      </c>
      <c r="D31" s="189"/>
      <c r="E31" s="189"/>
      <c r="F31" s="189"/>
      <c r="G31" s="189"/>
      <c r="H31" s="188"/>
      <c r="I31" s="327">
        <v>4</v>
      </c>
    </row>
    <row r="32" spans="1:9" ht="29" x14ac:dyDescent="0.35">
      <c r="A32" s="187" t="s">
        <v>138</v>
      </c>
      <c r="B32" s="188" t="s">
        <v>207</v>
      </c>
      <c r="C32" s="188" t="s">
        <v>430</v>
      </c>
      <c r="D32" s="189"/>
      <c r="E32" s="189"/>
      <c r="F32" s="189"/>
      <c r="G32" s="189"/>
      <c r="H32" s="188"/>
      <c r="I32" s="327">
        <v>5</v>
      </c>
    </row>
    <row r="33" spans="1:9" ht="15" thickBot="1" x14ac:dyDescent="0.4">
      <c r="A33" s="441" t="s">
        <v>139</v>
      </c>
      <c r="B33" s="159" t="s">
        <v>17</v>
      </c>
      <c r="C33" s="159" t="s">
        <v>997</v>
      </c>
      <c r="D33" s="177"/>
      <c r="E33" s="177"/>
      <c r="F33" s="177"/>
      <c r="G33" s="177"/>
      <c r="H33" s="159"/>
      <c r="I33" s="442">
        <v>2</v>
      </c>
    </row>
    <row r="34" spans="1:9" ht="15" thickBot="1" x14ac:dyDescent="0.4">
      <c r="A34" s="434"/>
      <c r="B34" s="435"/>
      <c r="C34" s="435"/>
      <c r="D34" s="434"/>
      <c r="E34" s="434"/>
      <c r="F34" s="434"/>
      <c r="G34" s="434"/>
      <c r="H34" s="435"/>
      <c r="I34" s="436"/>
    </row>
    <row r="35" spans="1:9" x14ac:dyDescent="0.35">
      <c r="A35" s="443" t="s">
        <v>18</v>
      </c>
      <c r="B35" s="444" t="s">
        <v>19</v>
      </c>
      <c r="C35" s="446"/>
      <c r="D35" s="445"/>
      <c r="E35" s="445"/>
      <c r="F35" s="445"/>
      <c r="G35" s="445"/>
      <c r="H35" s="446"/>
      <c r="I35" s="447">
        <f>SUM(I36:I39)/4</f>
        <v>3.5</v>
      </c>
    </row>
    <row r="36" spans="1:9" x14ac:dyDescent="0.35">
      <c r="A36" s="179" t="s">
        <v>140</v>
      </c>
      <c r="B36" s="180" t="s">
        <v>97</v>
      </c>
      <c r="C36" s="180" t="s">
        <v>431</v>
      </c>
      <c r="D36" s="181"/>
      <c r="E36" s="181"/>
      <c r="F36" s="181"/>
      <c r="G36" s="181"/>
      <c r="H36" s="180"/>
      <c r="I36" s="182">
        <v>5</v>
      </c>
    </row>
    <row r="37" spans="1:9" ht="29" x14ac:dyDescent="0.35">
      <c r="A37" s="179" t="s">
        <v>141</v>
      </c>
      <c r="B37" s="180" t="s">
        <v>20</v>
      </c>
      <c r="C37" s="180" t="s">
        <v>830</v>
      </c>
      <c r="D37" s="181"/>
      <c r="E37" s="181"/>
      <c r="F37" s="181"/>
      <c r="G37" s="181"/>
      <c r="H37" s="180"/>
      <c r="I37" s="182">
        <v>2</v>
      </c>
    </row>
    <row r="38" spans="1:9" x14ac:dyDescent="0.35">
      <c r="A38" s="179" t="s">
        <v>142</v>
      </c>
      <c r="B38" s="180" t="s">
        <v>21</v>
      </c>
      <c r="C38" s="180" t="s">
        <v>831</v>
      </c>
      <c r="D38" s="181"/>
      <c r="E38" s="181"/>
      <c r="F38" s="181"/>
      <c r="G38" s="181"/>
      <c r="H38" s="180"/>
      <c r="I38" s="182">
        <v>5</v>
      </c>
    </row>
    <row r="39" spans="1:9" ht="15" thickBot="1" x14ac:dyDescent="0.4">
      <c r="A39" s="448" t="s">
        <v>143</v>
      </c>
      <c r="B39" s="126" t="s">
        <v>86</v>
      </c>
      <c r="C39" s="126" t="s">
        <v>832</v>
      </c>
      <c r="D39" s="127"/>
      <c r="E39" s="127"/>
      <c r="F39" s="127"/>
      <c r="G39" s="127"/>
      <c r="H39" s="126"/>
      <c r="I39" s="151">
        <v>2</v>
      </c>
    </row>
    <row r="40" spans="1:9" ht="15" thickBot="1" x14ac:dyDescent="0.4">
      <c r="A40" s="449"/>
      <c r="B40" s="153"/>
      <c r="C40" s="153"/>
      <c r="D40" s="449"/>
      <c r="E40" s="449"/>
      <c r="F40" s="449"/>
      <c r="G40" s="449"/>
      <c r="H40" s="153"/>
      <c r="I40" s="450"/>
    </row>
    <row r="41" spans="1:9" ht="29" x14ac:dyDescent="0.35">
      <c r="A41" s="131" t="s">
        <v>22</v>
      </c>
      <c r="B41" s="132" t="s">
        <v>74</v>
      </c>
      <c r="C41" s="134"/>
      <c r="D41" s="133"/>
      <c r="E41" s="133"/>
      <c r="F41" s="133"/>
      <c r="G41" s="133"/>
      <c r="H41" s="134"/>
      <c r="I41" s="135">
        <f>SUM(I42:I44)/3</f>
        <v>3</v>
      </c>
    </row>
    <row r="42" spans="1:9" ht="43.5" x14ac:dyDescent="0.35">
      <c r="A42" s="128" t="s">
        <v>144</v>
      </c>
      <c r="B42" s="149" t="s">
        <v>23</v>
      </c>
      <c r="C42" s="149" t="s">
        <v>892</v>
      </c>
      <c r="D42" s="150"/>
      <c r="E42" s="150"/>
      <c r="F42" s="150"/>
      <c r="G42" s="150"/>
      <c r="H42" s="149"/>
      <c r="I42" s="330">
        <v>3</v>
      </c>
    </row>
    <row r="43" spans="1:9" ht="29" x14ac:dyDescent="0.35">
      <c r="A43" s="128" t="s">
        <v>145</v>
      </c>
      <c r="B43" s="149" t="s">
        <v>228</v>
      </c>
      <c r="C43" s="149" t="s">
        <v>432</v>
      </c>
      <c r="D43" s="150"/>
      <c r="E43" s="150"/>
      <c r="F43" s="150"/>
      <c r="G43" s="150"/>
      <c r="H43" s="149"/>
      <c r="I43" s="330">
        <v>3</v>
      </c>
    </row>
    <row r="44" spans="1:9" ht="15" thickBot="1" x14ac:dyDescent="0.4">
      <c r="A44" s="451" t="s">
        <v>146</v>
      </c>
      <c r="B44" s="129" t="s">
        <v>24</v>
      </c>
      <c r="C44" s="129" t="s">
        <v>894</v>
      </c>
      <c r="D44" s="130"/>
      <c r="E44" s="130"/>
      <c r="F44" s="130"/>
      <c r="G44" s="130"/>
      <c r="H44" s="129"/>
      <c r="I44" s="336">
        <v>3</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SUM(I47:I50)/4</f>
        <v>1</v>
      </c>
    </row>
    <row r="47" spans="1:9" ht="29" x14ac:dyDescent="0.35">
      <c r="A47" s="183" t="s">
        <v>147</v>
      </c>
      <c r="B47" s="184" t="s">
        <v>208</v>
      </c>
      <c r="C47" s="184" t="s">
        <v>433</v>
      </c>
      <c r="D47" s="185"/>
      <c r="E47" s="185"/>
      <c r="F47" s="185"/>
      <c r="G47" s="185"/>
      <c r="H47" s="184"/>
      <c r="I47" s="186">
        <v>1</v>
      </c>
    </row>
    <row r="48" spans="1:9" ht="29" x14ac:dyDescent="0.35">
      <c r="A48" s="183" t="s">
        <v>148</v>
      </c>
      <c r="B48" s="184" t="s">
        <v>209</v>
      </c>
      <c r="C48" s="184" t="s">
        <v>442</v>
      </c>
      <c r="D48" s="185"/>
      <c r="E48" s="185"/>
      <c r="F48" s="185"/>
      <c r="G48" s="185"/>
      <c r="H48" s="184"/>
      <c r="I48" s="186">
        <v>1</v>
      </c>
    </row>
    <row r="49" spans="1:9" ht="29" x14ac:dyDescent="0.35">
      <c r="A49" s="183" t="s">
        <v>149</v>
      </c>
      <c r="B49" s="184" t="s">
        <v>27</v>
      </c>
      <c r="C49" s="184" t="s">
        <v>442</v>
      </c>
      <c r="D49" s="185"/>
      <c r="E49" s="185"/>
      <c r="F49" s="185"/>
      <c r="G49" s="185"/>
      <c r="H49" s="184"/>
      <c r="I49" s="186">
        <v>2</v>
      </c>
    </row>
    <row r="50" spans="1:9" ht="29.5" thickBot="1" x14ac:dyDescent="0.4">
      <c r="A50" s="456" t="s">
        <v>150</v>
      </c>
      <c r="B50" s="152" t="s">
        <v>1186</v>
      </c>
      <c r="C50" s="152" t="s">
        <v>434</v>
      </c>
      <c r="D50" s="172"/>
      <c r="E50" s="172"/>
      <c r="F50" s="172"/>
      <c r="G50" s="172"/>
      <c r="H50" s="152"/>
      <c r="I50" s="173">
        <v>0</v>
      </c>
    </row>
    <row r="51" spans="1:9" ht="15" thickBot="1" x14ac:dyDescent="0.4">
      <c r="A51" s="434"/>
      <c r="B51" s="435"/>
      <c r="C51" s="153"/>
      <c r="D51" s="434"/>
      <c r="E51" s="434"/>
      <c r="F51" s="434"/>
      <c r="G51" s="434"/>
      <c r="H51" s="153"/>
      <c r="I51" s="436"/>
    </row>
    <row r="52" spans="1:9" x14ac:dyDescent="0.35">
      <c r="A52" s="457" t="s">
        <v>28</v>
      </c>
      <c r="B52" s="458" t="s">
        <v>29</v>
      </c>
      <c r="C52" s="154"/>
      <c r="D52" s="459"/>
      <c r="E52" s="459"/>
      <c r="F52" s="459"/>
      <c r="G52" s="459"/>
      <c r="H52" s="154"/>
      <c r="I52" s="460">
        <f>SUM(I53:I56)/4</f>
        <v>0.5</v>
      </c>
    </row>
    <row r="53" spans="1:9" ht="29" x14ac:dyDescent="0.35">
      <c r="A53" s="165" t="s">
        <v>151</v>
      </c>
      <c r="B53" s="155" t="s">
        <v>30</v>
      </c>
      <c r="C53" s="155" t="s">
        <v>1122</v>
      </c>
      <c r="D53" s="166"/>
      <c r="E53" s="166"/>
      <c r="F53" s="166"/>
      <c r="G53" s="166"/>
      <c r="H53" s="155"/>
      <c r="I53" s="167">
        <v>1</v>
      </c>
    </row>
    <row r="54" spans="1:9" x14ac:dyDescent="0.35">
      <c r="A54" s="165" t="s">
        <v>152</v>
      </c>
      <c r="B54" s="155" t="s">
        <v>31</v>
      </c>
      <c r="C54" s="155" t="s">
        <v>923</v>
      </c>
      <c r="D54" s="166"/>
      <c r="E54" s="166"/>
      <c r="F54" s="166"/>
      <c r="G54" s="166"/>
      <c r="H54" s="155"/>
      <c r="I54" s="167">
        <v>1</v>
      </c>
    </row>
    <row r="55" spans="1:9" x14ac:dyDescent="0.35">
      <c r="A55" s="165" t="s">
        <v>153</v>
      </c>
      <c r="B55" s="155" t="s">
        <v>32</v>
      </c>
      <c r="C55" s="155" t="s">
        <v>257</v>
      </c>
      <c r="D55" s="166"/>
      <c r="E55" s="166"/>
      <c r="F55" s="166"/>
      <c r="G55" s="166"/>
      <c r="H55" s="155"/>
      <c r="I55" s="167">
        <v>0</v>
      </c>
    </row>
    <row r="56" spans="1:9" ht="15" thickBot="1" x14ac:dyDescent="0.4">
      <c r="A56" s="461" t="s">
        <v>154</v>
      </c>
      <c r="B56" s="462" t="s">
        <v>33</v>
      </c>
      <c r="C56" s="462" t="s">
        <v>257</v>
      </c>
      <c r="D56" s="463"/>
      <c r="E56" s="463"/>
      <c r="F56" s="463"/>
      <c r="G56" s="463"/>
      <c r="H56" s="462"/>
      <c r="I56" s="464">
        <v>0</v>
      </c>
    </row>
    <row r="57" spans="1:9" ht="15" thickBot="1" x14ac:dyDescent="0.4">
      <c r="A57" s="434"/>
      <c r="B57" s="435"/>
      <c r="C57" s="153"/>
      <c r="D57" s="434"/>
      <c r="E57" s="434"/>
      <c r="F57" s="434"/>
      <c r="G57" s="434"/>
      <c r="H57" s="153"/>
      <c r="I57" s="436"/>
    </row>
    <row r="58" spans="1:9" x14ac:dyDescent="0.35">
      <c r="A58" s="465" t="s">
        <v>34</v>
      </c>
      <c r="B58" s="466" t="s">
        <v>211</v>
      </c>
      <c r="C58" s="156"/>
      <c r="D58" s="467"/>
      <c r="E58" s="467"/>
      <c r="F58" s="467"/>
      <c r="G58" s="467"/>
      <c r="H58" s="156"/>
      <c r="I58" s="468">
        <f>SUM(I59:I65)/7</f>
        <v>3.4285714285714284</v>
      </c>
    </row>
    <row r="59" spans="1:9" ht="29" x14ac:dyDescent="0.35">
      <c r="A59" s="190" t="s">
        <v>155</v>
      </c>
      <c r="B59" s="391" t="s">
        <v>35</v>
      </c>
      <c r="C59" s="391" t="s">
        <v>258</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934</v>
      </c>
      <c r="D62" s="384"/>
      <c r="E62" s="384"/>
      <c r="F62" s="384"/>
      <c r="G62" s="384"/>
      <c r="H62" s="391"/>
      <c r="I62" s="333">
        <v>4</v>
      </c>
    </row>
    <row r="63" spans="1:9" ht="29" x14ac:dyDescent="0.35">
      <c r="A63" s="190" t="s">
        <v>159</v>
      </c>
      <c r="B63" s="391" t="s">
        <v>37</v>
      </c>
      <c r="C63" s="391" t="s">
        <v>261</v>
      </c>
      <c r="D63" s="384"/>
      <c r="E63" s="384"/>
      <c r="F63" s="384"/>
      <c r="G63" s="384"/>
      <c r="H63" s="391"/>
      <c r="I63" s="333">
        <v>3</v>
      </c>
    </row>
    <row r="64" spans="1:9" ht="29" x14ac:dyDescent="0.35">
      <c r="A64" s="190" t="s">
        <v>160</v>
      </c>
      <c r="B64" s="391" t="s">
        <v>38</v>
      </c>
      <c r="C64" s="391" t="s">
        <v>262</v>
      </c>
      <c r="D64" s="384"/>
      <c r="E64" s="384"/>
      <c r="F64" s="384"/>
      <c r="G64" s="384"/>
      <c r="H64" s="391"/>
      <c r="I64" s="333">
        <v>3</v>
      </c>
    </row>
    <row r="65" spans="1:9" ht="29.5" thickBot="1" x14ac:dyDescent="0.4">
      <c r="A65" s="420" t="s">
        <v>161</v>
      </c>
      <c r="B65" s="392" t="s">
        <v>39</v>
      </c>
      <c r="C65" s="392" t="s">
        <v>263</v>
      </c>
      <c r="D65" s="385"/>
      <c r="E65" s="385"/>
      <c r="F65" s="385"/>
      <c r="G65" s="385"/>
      <c r="H65" s="392"/>
      <c r="I65" s="145">
        <v>5</v>
      </c>
    </row>
    <row r="66" spans="1:9" ht="15" thickBot="1" x14ac:dyDescent="0.4">
      <c r="A66" s="434"/>
      <c r="B66" s="435"/>
      <c r="C66" s="153"/>
      <c r="D66" s="434"/>
      <c r="E66" s="434"/>
      <c r="F66" s="434"/>
      <c r="G66" s="434"/>
      <c r="H66" s="153"/>
      <c r="I66" s="436"/>
    </row>
    <row r="67" spans="1:9" x14ac:dyDescent="0.35">
      <c r="A67" s="469" t="s">
        <v>40</v>
      </c>
      <c r="B67" s="470" t="s">
        <v>41</v>
      </c>
      <c r="C67" s="472"/>
      <c r="D67" s="471"/>
      <c r="E67" s="471"/>
      <c r="F67" s="471"/>
      <c r="G67" s="471"/>
      <c r="H67" s="472"/>
      <c r="I67" s="473">
        <f>SUM(I68:I76)/9</f>
        <v>3.1111111111111112</v>
      </c>
    </row>
    <row r="68" spans="1:9" ht="29.25" customHeight="1" x14ac:dyDescent="0.35">
      <c r="A68" s="338" t="s">
        <v>162</v>
      </c>
      <c r="B68" s="139" t="s">
        <v>42</v>
      </c>
      <c r="C68" s="141" t="s">
        <v>862</v>
      </c>
      <c r="D68" s="140"/>
      <c r="E68" s="140"/>
      <c r="F68" s="140"/>
      <c r="G68" s="140"/>
      <c r="H68" s="141"/>
      <c r="I68" s="142">
        <v>5</v>
      </c>
    </row>
    <row r="69" spans="1:9" x14ac:dyDescent="0.35">
      <c r="A69" s="338" t="s">
        <v>163</v>
      </c>
      <c r="B69" s="139" t="s">
        <v>99</v>
      </c>
      <c r="C69" s="141" t="s">
        <v>301</v>
      </c>
      <c r="D69" s="140"/>
      <c r="E69" s="140"/>
      <c r="F69" s="140"/>
      <c r="G69" s="140"/>
      <c r="H69" s="141"/>
      <c r="I69" s="142">
        <v>5</v>
      </c>
    </row>
    <row r="70" spans="1:9" x14ac:dyDescent="0.35">
      <c r="A70" s="338" t="s">
        <v>164</v>
      </c>
      <c r="B70" s="139" t="s">
        <v>43</v>
      </c>
      <c r="C70" s="141" t="s">
        <v>868</v>
      </c>
      <c r="D70" s="140"/>
      <c r="E70" s="140"/>
      <c r="F70" s="140"/>
      <c r="G70" s="140"/>
      <c r="H70" s="141"/>
      <c r="I70" s="142">
        <v>3</v>
      </c>
    </row>
    <row r="71" spans="1:9" x14ac:dyDescent="0.35">
      <c r="A71" s="338" t="s">
        <v>165</v>
      </c>
      <c r="B71" s="139" t="s">
        <v>44</v>
      </c>
      <c r="C71" s="141" t="s">
        <v>413</v>
      </c>
      <c r="D71" s="140"/>
      <c r="E71" s="140"/>
      <c r="F71" s="140"/>
      <c r="G71" s="140"/>
      <c r="H71" s="141"/>
      <c r="I71" s="142">
        <v>3</v>
      </c>
    </row>
    <row r="72" spans="1:9" x14ac:dyDescent="0.35">
      <c r="A72" s="338" t="s">
        <v>166</v>
      </c>
      <c r="B72" s="139" t="s">
        <v>100</v>
      </c>
      <c r="C72" s="141" t="s">
        <v>411</v>
      </c>
      <c r="D72" s="140"/>
      <c r="E72" s="140"/>
      <c r="F72" s="140"/>
      <c r="G72" s="140"/>
      <c r="H72" s="141"/>
      <c r="I72" s="142">
        <v>3</v>
      </c>
    </row>
    <row r="73" spans="1:9" x14ac:dyDescent="0.35">
      <c r="A73" s="338" t="s">
        <v>167</v>
      </c>
      <c r="B73" s="339" t="s">
        <v>45</v>
      </c>
      <c r="C73" s="175" t="s">
        <v>412</v>
      </c>
      <c r="D73" s="174"/>
      <c r="E73" s="174"/>
      <c r="F73" s="174"/>
      <c r="G73" s="174"/>
      <c r="H73" s="175"/>
      <c r="I73" s="176">
        <v>0</v>
      </c>
    </row>
    <row r="74" spans="1:9" ht="29" x14ac:dyDescent="0.35">
      <c r="A74" s="338" t="s">
        <v>232</v>
      </c>
      <c r="B74" s="339" t="s">
        <v>233</v>
      </c>
      <c r="C74" s="175" t="s">
        <v>414</v>
      </c>
      <c r="D74" s="174"/>
      <c r="E74" s="174"/>
      <c r="F74" s="174"/>
      <c r="G74" s="174"/>
      <c r="H74" s="175"/>
      <c r="I74" s="176">
        <v>3</v>
      </c>
    </row>
    <row r="75" spans="1:9" ht="29" x14ac:dyDescent="0.35">
      <c r="A75" s="338" t="s">
        <v>234</v>
      </c>
      <c r="B75" s="139" t="s">
        <v>235</v>
      </c>
      <c r="C75" s="175" t="s">
        <v>415</v>
      </c>
      <c r="D75" s="174"/>
      <c r="E75" s="174"/>
      <c r="F75" s="174"/>
      <c r="G75" s="174"/>
      <c r="H75" s="175"/>
      <c r="I75" s="176">
        <v>3</v>
      </c>
    </row>
    <row r="76" spans="1:9" ht="29.5" thickBot="1" x14ac:dyDescent="0.4">
      <c r="A76" s="474" t="s">
        <v>236</v>
      </c>
      <c r="B76" s="397" t="s">
        <v>237</v>
      </c>
      <c r="C76" s="399" t="s">
        <v>415</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5</v>
      </c>
    </row>
    <row r="79" spans="1:9" x14ac:dyDescent="0.35">
      <c r="A79" s="162" t="s">
        <v>168</v>
      </c>
      <c r="B79" s="157" t="s">
        <v>213</v>
      </c>
      <c r="C79" s="157" t="s">
        <v>940</v>
      </c>
      <c r="D79" s="163"/>
      <c r="E79" s="163"/>
      <c r="F79" s="163"/>
      <c r="G79" s="163"/>
      <c r="H79" s="157"/>
      <c r="I79" s="164">
        <v>5</v>
      </c>
    </row>
    <row r="80" spans="1:9" ht="15" thickBot="1" x14ac:dyDescent="0.4">
      <c r="A80" s="480" t="s">
        <v>169</v>
      </c>
      <c r="B80" s="481" t="s">
        <v>48</v>
      </c>
      <c r="C80" s="481" t="s">
        <v>260</v>
      </c>
      <c r="D80" s="482"/>
      <c r="E80" s="482"/>
      <c r="F80" s="482"/>
      <c r="G80" s="482"/>
      <c r="H80" s="481"/>
      <c r="I80" s="483">
        <v>5</v>
      </c>
    </row>
    <row r="81" spans="1:9" ht="15" thickBot="1" x14ac:dyDescent="0.4">
      <c r="A81" s="434"/>
      <c r="B81" s="435"/>
      <c r="C81" s="153"/>
      <c r="D81" s="434"/>
      <c r="E81" s="434"/>
      <c r="F81" s="434"/>
      <c r="G81" s="434"/>
      <c r="H81" s="153"/>
      <c r="I81" s="436"/>
    </row>
    <row r="82" spans="1:9" x14ac:dyDescent="0.35">
      <c r="A82" s="428" t="s">
        <v>49</v>
      </c>
      <c r="B82" s="429" t="s">
        <v>50</v>
      </c>
      <c r="C82" s="431"/>
      <c r="D82" s="430"/>
      <c r="E82" s="430"/>
      <c r="F82" s="430"/>
      <c r="G82" s="430"/>
      <c r="H82" s="431"/>
      <c r="I82" s="484">
        <f>SUM(I83:I87)/5</f>
        <v>2</v>
      </c>
    </row>
    <row r="83" spans="1:9" x14ac:dyDescent="0.35">
      <c r="A83" s="136" t="s">
        <v>170</v>
      </c>
      <c r="B83" s="138" t="s">
        <v>214</v>
      </c>
      <c r="C83" s="138" t="s">
        <v>438</v>
      </c>
      <c r="D83" s="137"/>
      <c r="E83" s="137"/>
      <c r="F83" s="137"/>
      <c r="G83" s="137"/>
      <c r="H83" s="138"/>
      <c r="I83" s="334">
        <v>0</v>
      </c>
    </row>
    <row r="84" spans="1:9" x14ac:dyDescent="0.35">
      <c r="A84" s="136" t="s">
        <v>171</v>
      </c>
      <c r="B84" s="138" t="s">
        <v>51</v>
      </c>
      <c r="C84" s="138" t="s">
        <v>870</v>
      </c>
      <c r="D84" s="137"/>
      <c r="E84" s="137"/>
      <c r="F84" s="137"/>
      <c r="G84" s="137"/>
      <c r="H84" s="138"/>
      <c r="I84" s="334">
        <v>3</v>
      </c>
    </row>
    <row r="85" spans="1:9" x14ac:dyDescent="0.35">
      <c r="A85" s="136" t="s">
        <v>872</v>
      </c>
      <c r="B85" s="138" t="s">
        <v>52</v>
      </c>
      <c r="C85" s="138" t="s">
        <v>275</v>
      </c>
      <c r="D85" s="137"/>
      <c r="E85" s="137"/>
      <c r="F85" s="137"/>
      <c r="G85" s="137"/>
      <c r="H85" s="138"/>
      <c r="I85" s="334">
        <v>1</v>
      </c>
    </row>
    <row r="86" spans="1:9" ht="29" x14ac:dyDescent="0.35">
      <c r="A86" s="136" t="s">
        <v>172</v>
      </c>
      <c r="B86" s="210" t="s">
        <v>53</v>
      </c>
      <c r="C86" s="138" t="s">
        <v>264</v>
      </c>
      <c r="D86" s="137"/>
      <c r="E86" s="137"/>
      <c r="F86" s="137"/>
      <c r="G86" s="137"/>
      <c r="H86" s="138"/>
      <c r="I86" s="334">
        <v>3</v>
      </c>
    </row>
    <row r="87" spans="1:9" ht="29.5" thickBot="1" x14ac:dyDescent="0.4">
      <c r="A87" s="485" t="s">
        <v>173</v>
      </c>
      <c r="B87" s="143" t="s">
        <v>215</v>
      </c>
      <c r="C87" s="143" t="s">
        <v>264</v>
      </c>
      <c r="D87" s="144"/>
      <c r="E87" s="144"/>
      <c r="F87" s="144"/>
      <c r="G87" s="144"/>
      <c r="H87" s="143"/>
      <c r="I87" s="324">
        <v>3</v>
      </c>
    </row>
    <row r="88" spans="1:9" ht="15" thickBot="1" x14ac:dyDescent="0.4">
      <c r="A88" s="434"/>
      <c r="B88" s="435"/>
      <c r="C88" s="153"/>
      <c r="D88" s="434"/>
      <c r="E88" s="434"/>
      <c r="F88" s="434"/>
      <c r="G88" s="434"/>
      <c r="H88" s="153"/>
      <c r="I88" s="436"/>
    </row>
    <row r="89" spans="1:9" x14ac:dyDescent="0.35">
      <c r="A89" s="437" t="s">
        <v>54</v>
      </c>
      <c r="B89" s="438" t="s">
        <v>55</v>
      </c>
      <c r="C89" s="158"/>
      <c r="D89" s="439"/>
      <c r="E89" s="439"/>
      <c r="F89" s="439"/>
      <c r="G89" s="439"/>
      <c r="H89" s="158"/>
      <c r="I89" s="440">
        <f>SUM(I90:I94)/5</f>
        <v>3.6</v>
      </c>
    </row>
    <row r="90" spans="1:9" x14ac:dyDescent="0.35">
      <c r="A90" s="187" t="s">
        <v>174</v>
      </c>
      <c r="B90" s="188" t="s">
        <v>56</v>
      </c>
      <c r="C90" s="188" t="s">
        <v>285</v>
      </c>
      <c r="D90" s="189"/>
      <c r="E90" s="189"/>
      <c r="F90" s="189"/>
      <c r="G90" s="189"/>
      <c r="H90" s="188"/>
      <c r="I90" s="327">
        <v>3</v>
      </c>
    </row>
    <row r="91" spans="1:9" x14ac:dyDescent="0.35">
      <c r="A91" s="187" t="s">
        <v>175</v>
      </c>
      <c r="B91" s="188" t="s">
        <v>101</v>
      </c>
      <c r="C91" s="188" t="s">
        <v>437</v>
      </c>
      <c r="D91" s="189"/>
      <c r="E91" s="189"/>
      <c r="F91" s="189"/>
      <c r="G91" s="189"/>
      <c r="H91" s="188"/>
      <c r="I91" s="327">
        <v>2</v>
      </c>
    </row>
    <row r="92" spans="1:9" ht="29" x14ac:dyDescent="0.35">
      <c r="A92" s="187" t="s">
        <v>873</v>
      </c>
      <c r="B92" s="188" t="s">
        <v>57</v>
      </c>
      <c r="C92" s="188" t="s">
        <v>957</v>
      </c>
      <c r="D92" s="189"/>
      <c r="E92" s="189"/>
      <c r="F92" s="189"/>
      <c r="G92" s="189"/>
      <c r="H92" s="188"/>
      <c r="I92" s="327">
        <v>5</v>
      </c>
    </row>
    <row r="93" spans="1:9" x14ac:dyDescent="0.35">
      <c r="A93" s="187" t="s">
        <v>176</v>
      </c>
      <c r="B93" s="188" t="s">
        <v>58</v>
      </c>
      <c r="C93" s="188" t="s">
        <v>264</v>
      </c>
      <c r="D93" s="189"/>
      <c r="E93" s="189"/>
      <c r="F93" s="189"/>
      <c r="G93" s="189"/>
      <c r="H93" s="188"/>
      <c r="I93" s="327">
        <v>5</v>
      </c>
    </row>
    <row r="94" spans="1:9" ht="15" thickBot="1" x14ac:dyDescent="0.4">
      <c r="A94" s="441" t="s">
        <v>177</v>
      </c>
      <c r="B94" s="159" t="s">
        <v>59</v>
      </c>
      <c r="C94" s="159" t="s">
        <v>958</v>
      </c>
      <c r="D94" s="177"/>
      <c r="E94" s="177"/>
      <c r="F94" s="177"/>
      <c r="G94" s="177"/>
      <c r="H94" s="159"/>
      <c r="I94" s="442">
        <v>3</v>
      </c>
    </row>
    <row r="95" spans="1:9" ht="15" thickBot="1" x14ac:dyDescent="0.4">
      <c r="A95" s="434"/>
      <c r="B95" s="435"/>
      <c r="C95" s="153"/>
      <c r="D95" s="434"/>
      <c r="E95" s="434"/>
      <c r="F95" s="434"/>
      <c r="G95" s="434"/>
      <c r="H95" s="153"/>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153"/>
      <c r="D113" s="434"/>
      <c r="E113" s="434"/>
      <c r="F113" s="434"/>
      <c r="G113" s="434"/>
      <c r="H113" s="153"/>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153"/>
      <c r="D119" s="434"/>
      <c r="E119" s="434"/>
      <c r="F119" s="434"/>
      <c r="G119" s="434"/>
      <c r="H119" s="153"/>
      <c r="I119" s="436"/>
    </row>
    <row r="120" spans="1:10" x14ac:dyDescent="0.35">
      <c r="A120" s="452" t="s">
        <v>72</v>
      </c>
      <c r="B120" s="453" t="s">
        <v>73</v>
      </c>
      <c r="C120" s="160"/>
      <c r="D120" s="454"/>
      <c r="E120" s="454"/>
      <c r="F120" s="454"/>
      <c r="G120" s="454"/>
      <c r="H120" s="160"/>
      <c r="I120" s="455">
        <f>SUM(I121:I123)/3</f>
        <v>0</v>
      </c>
    </row>
    <row r="121" spans="1:10" x14ac:dyDescent="0.35">
      <c r="A121" s="183" t="s">
        <v>198</v>
      </c>
      <c r="B121" s="580" t="s">
        <v>238</v>
      </c>
      <c r="C121" s="184" t="s">
        <v>435</v>
      </c>
      <c r="D121" s="185"/>
      <c r="E121" s="185"/>
      <c r="F121" s="185"/>
      <c r="G121" s="185"/>
      <c r="H121" s="184"/>
      <c r="I121" s="186">
        <v>0</v>
      </c>
    </row>
    <row r="122" spans="1:10" x14ac:dyDescent="0.35">
      <c r="A122" s="183" t="s">
        <v>199</v>
      </c>
      <c r="B122" s="580" t="s">
        <v>239</v>
      </c>
      <c r="C122" s="184" t="s">
        <v>275</v>
      </c>
      <c r="D122" s="185"/>
      <c r="E122" s="185"/>
      <c r="F122" s="185"/>
      <c r="G122" s="185"/>
      <c r="H122" s="184"/>
      <c r="I122" s="186">
        <v>0</v>
      </c>
    </row>
    <row r="123" spans="1:10" ht="29.5" thickBot="1" x14ac:dyDescent="0.4">
      <c r="A123" s="456" t="s">
        <v>200</v>
      </c>
      <c r="B123" s="582" t="s">
        <v>240</v>
      </c>
      <c r="C123" s="152" t="s">
        <v>436</v>
      </c>
      <c r="D123" s="172"/>
      <c r="E123" s="172"/>
      <c r="F123" s="172"/>
      <c r="G123" s="172"/>
      <c r="H123" s="152"/>
      <c r="I123" s="173">
        <v>0</v>
      </c>
    </row>
    <row r="124" spans="1:10" ht="15" thickBot="1" x14ac:dyDescent="0.4"/>
    <row r="125" spans="1:10" ht="15.5" thickTop="1" thickBot="1" x14ac:dyDescent="0.4">
      <c r="B125" s="104" t="s">
        <v>84</v>
      </c>
      <c r="C125" s="626" t="s">
        <v>439</v>
      </c>
      <c r="D125" s="627"/>
      <c r="E125" s="627"/>
      <c r="F125" s="627"/>
      <c r="G125" s="627"/>
      <c r="H125" s="627"/>
      <c r="I125" s="628"/>
      <c r="J125" s="488"/>
    </row>
    <row r="126" spans="1:10" ht="15" thickTop="1" x14ac:dyDescent="0.35">
      <c r="H126" s="123"/>
      <c r="I126" s="489"/>
      <c r="J126" s="488"/>
    </row>
    <row r="127" spans="1:10" x14ac:dyDescent="0.35">
      <c r="H127" s="123"/>
      <c r="I127" s="489"/>
      <c r="J127" s="488"/>
    </row>
    <row r="128" spans="1:10" x14ac:dyDescent="0.35">
      <c r="B128" s="123"/>
      <c r="H128" s="123"/>
      <c r="I128" s="489"/>
      <c r="J128" s="488"/>
    </row>
    <row r="129" spans="2:10" x14ac:dyDescent="0.35">
      <c r="B129" s="123"/>
      <c r="H129" s="123"/>
      <c r="I129" s="489"/>
      <c r="J129" s="488"/>
    </row>
    <row r="130" spans="2:10" x14ac:dyDescent="0.35">
      <c r="B130" s="123"/>
      <c r="H130" s="123"/>
      <c r="I130" s="489"/>
      <c r="J130" s="488"/>
    </row>
    <row r="131" spans="2:10" x14ac:dyDescent="0.35">
      <c r="B131" s="123"/>
      <c r="H131" s="123"/>
      <c r="I131" s="489"/>
    </row>
    <row r="132" spans="2:10" x14ac:dyDescent="0.35">
      <c r="B132" s="123"/>
      <c r="H132" s="123"/>
      <c r="I132" s="489"/>
    </row>
    <row r="133" spans="2:10" x14ac:dyDescent="0.35">
      <c r="B133" s="123"/>
      <c r="H133" s="123"/>
      <c r="I133" s="489"/>
    </row>
    <row r="134" spans="2:10" x14ac:dyDescent="0.35">
      <c r="B134" s="123"/>
      <c r="H134" s="123"/>
      <c r="I134" s="489"/>
    </row>
    <row r="135" spans="2:10" x14ac:dyDescent="0.35">
      <c r="B135" s="123"/>
      <c r="H135" s="123"/>
      <c r="I135" s="489"/>
    </row>
    <row r="136" spans="2:10" x14ac:dyDescent="0.35">
      <c r="B136" s="123"/>
      <c r="H136" s="123"/>
      <c r="I136" s="489"/>
    </row>
    <row r="137" spans="2:10" x14ac:dyDescent="0.35">
      <c r="B137" s="123"/>
      <c r="H137" s="123"/>
      <c r="I137" s="489"/>
    </row>
    <row r="138" spans="2:10" x14ac:dyDescent="0.35">
      <c r="B138" s="123"/>
      <c r="H138" s="123"/>
      <c r="I138" s="489"/>
    </row>
    <row r="139" spans="2:10" x14ac:dyDescent="0.35">
      <c r="B139" s="123"/>
      <c r="H139" s="123"/>
      <c r="I139" s="489"/>
    </row>
    <row r="140" spans="2:10" x14ac:dyDescent="0.35">
      <c r="B140" s="123"/>
      <c r="H140" s="123"/>
      <c r="I140" s="489"/>
    </row>
    <row r="141" spans="2:10" x14ac:dyDescent="0.35">
      <c r="B141" s="123"/>
      <c r="H141" s="123"/>
      <c r="I141" s="489"/>
    </row>
    <row r="142" spans="2:10" x14ac:dyDescent="0.35">
      <c r="B142" s="123"/>
    </row>
  </sheetData>
  <mergeCells count="1">
    <mergeCell ref="C125:I125"/>
  </mergeCells>
  <pageMargins left="0.70866141732283472" right="0.70866141732283472" top="0.74803149606299213" bottom="0.74803149606299213" header="0.31496062992125984" footer="0.31496062992125984"/>
  <pageSetup scale="75"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5">
      <c r="A1" s="91"/>
      <c r="B1" s="92" t="s">
        <v>1100</v>
      </c>
      <c r="C1" s="93" t="s">
        <v>103</v>
      </c>
      <c r="F1" s="60" t="s">
        <v>104</v>
      </c>
      <c r="G1" s="94" t="s">
        <v>110</v>
      </c>
      <c r="H1" s="60" t="s">
        <v>105</v>
      </c>
      <c r="I1" s="60" t="s">
        <v>106</v>
      </c>
      <c r="J1" s="60" t="s">
        <v>107</v>
      </c>
      <c r="K1" s="94" t="s">
        <v>109</v>
      </c>
    </row>
    <row r="2" spans="1:11" ht="15" x14ac:dyDescent="0.2">
      <c r="A2" s="98"/>
      <c r="B2" s="99" t="s">
        <v>88</v>
      </c>
      <c r="C2" s="100" t="str">
        <f>'E. Jedney'!C3</f>
        <v>Jedney</v>
      </c>
    </row>
    <row r="3" spans="1:11" ht="15" x14ac:dyDescent="0.2">
      <c r="A3" s="98"/>
      <c r="B3" s="99" t="s">
        <v>89</v>
      </c>
      <c r="C3" s="318" t="str">
        <f>'E. Jedney'!C4</f>
        <v>Fort St. John</v>
      </c>
      <c r="E3" s="102" t="s">
        <v>116</v>
      </c>
      <c r="F3" s="102" t="s">
        <v>111</v>
      </c>
      <c r="G3" s="102" t="s">
        <v>117</v>
      </c>
      <c r="H3" s="102" t="s">
        <v>112</v>
      </c>
      <c r="I3" s="102" t="s">
        <v>113</v>
      </c>
      <c r="J3" s="102" t="s">
        <v>114</v>
      </c>
      <c r="K3" s="102" t="s">
        <v>441</v>
      </c>
    </row>
    <row r="4" spans="1:11" ht="15" x14ac:dyDescent="0.2">
      <c r="A4" s="98"/>
      <c r="B4" s="99" t="s">
        <v>87</v>
      </c>
      <c r="C4" s="318" t="str">
        <f>'E. Jedney'!C5</f>
        <v>Prince George</v>
      </c>
      <c r="E4" s="103"/>
      <c r="F4" s="146">
        <f>C51</f>
        <v>0.5</v>
      </c>
      <c r="G4" s="146">
        <f>(C40+C57+C45+C95)/4</f>
        <v>2.3571428571428572</v>
      </c>
      <c r="H4" s="146">
        <f>C34</f>
        <v>3.5</v>
      </c>
      <c r="I4" s="146">
        <f>C66</f>
        <v>3.1111111111111112</v>
      </c>
      <c r="J4" s="146">
        <f>(C9+C25+C113)/3</f>
        <v>3.8809523809523809</v>
      </c>
      <c r="K4" s="146">
        <f>(C77+C81+C88+C119)/4</f>
        <v>2.65</v>
      </c>
    </row>
    <row r="5" spans="1:11" ht="15" x14ac:dyDescent="0.2">
      <c r="A5" s="98"/>
      <c r="B5" s="101" t="s">
        <v>5</v>
      </c>
      <c r="C5" s="318" t="str">
        <f>'E. Jedney'!C6</f>
        <v>Medana Creek, 094G08</v>
      </c>
    </row>
    <row r="6" spans="1:11" ht="15" x14ac:dyDescent="0.2">
      <c r="A6" s="98"/>
      <c r="B6" s="101" t="s">
        <v>6</v>
      </c>
      <c r="C6" s="318" t="str">
        <f>'E. Jedney'!C7</f>
        <v>94G.029</v>
      </c>
    </row>
    <row r="7" spans="1:11" ht="15" x14ac:dyDescent="0.2">
      <c r="A7" s="6"/>
      <c r="B7" s="8"/>
      <c r="C7" s="7"/>
    </row>
    <row r="8" spans="1:11" ht="20.149999999999999" thickBot="1" x14ac:dyDescent="0.3">
      <c r="A8" s="6"/>
      <c r="B8" s="125" t="str">
        <f>'E. Jedney'!B9</f>
        <v>Jedney</v>
      </c>
      <c r="C8" s="7"/>
    </row>
    <row r="9" spans="1:11" ht="15" x14ac:dyDescent="0.2">
      <c r="A9" s="18" t="s">
        <v>7</v>
      </c>
      <c r="B9" s="19" t="s">
        <v>206</v>
      </c>
      <c r="C9" s="82">
        <f>'E. Jedney'!I10</f>
        <v>3.5</v>
      </c>
    </row>
    <row r="10" spans="1:11" ht="15" x14ac:dyDescent="0.25">
      <c r="A10" s="20" t="s">
        <v>119</v>
      </c>
      <c r="B10" s="5" t="s">
        <v>94</v>
      </c>
      <c r="C10" s="65">
        <f>'E. Jedney'!I11</f>
        <v>5</v>
      </c>
    </row>
    <row r="11" spans="1:11" ht="15" x14ac:dyDescent="0.25">
      <c r="A11" s="20" t="s">
        <v>120</v>
      </c>
      <c r="B11" s="5" t="s">
        <v>8</v>
      </c>
      <c r="C11" s="291">
        <f>'E. Jedney'!I12</f>
        <v>5</v>
      </c>
    </row>
    <row r="12" spans="1:11" ht="15" x14ac:dyDescent="0.25">
      <c r="A12" s="20" t="s">
        <v>121</v>
      </c>
      <c r="B12" s="5" t="s">
        <v>224</v>
      </c>
      <c r="C12" s="291">
        <f>'E. Jedney'!I13</f>
        <v>5</v>
      </c>
    </row>
    <row r="13" spans="1:11" ht="15" x14ac:dyDescent="0.25">
      <c r="A13" s="20" t="s">
        <v>122</v>
      </c>
      <c r="B13" s="5" t="s">
        <v>92</v>
      </c>
      <c r="C13" s="291">
        <f>'E. Jedney'!I14</f>
        <v>3</v>
      </c>
    </row>
    <row r="14" spans="1:11" ht="15" x14ac:dyDescent="0.25">
      <c r="A14" s="20" t="s">
        <v>123</v>
      </c>
      <c r="B14" s="5" t="s">
        <v>91</v>
      </c>
      <c r="C14" s="291">
        <f>'E. Jedney'!I15</f>
        <v>5</v>
      </c>
    </row>
    <row r="15" spans="1:11" ht="15" x14ac:dyDescent="0.25">
      <c r="A15" s="20" t="s">
        <v>124</v>
      </c>
      <c r="B15" s="5" t="s">
        <v>93</v>
      </c>
      <c r="C15" s="291">
        <f>'E. Jedney'!I16</f>
        <v>0</v>
      </c>
    </row>
    <row r="16" spans="1:11" ht="15" x14ac:dyDescent="0.25">
      <c r="A16" s="20" t="s">
        <v>125</v>
      </c>
      <c r="B16" s="5" t="s">
        <v>203</v>
      </c>
      <c r="C16" s="291">
        <f>'E. Jedney'!I17</f>
        <v>0</v>
      </c>
    </row>
    <row r="17" spans="1:3" ht="15" x14ac:dyDescent="0.25">
      <c r="A17" s="20" t="s">
        <v>126</v>
      </c>
      <c r="B17" s="5" t="s">
        <v>9</v>
      </c>
      <c r="C17" s="291">
        <f>'E. Jedney'!I18</f>
        <v>5</v>
      </c>
    </row>
    <row r="18" spans="1:3" ht="15" x14ac:dyDescent="0.25">
      <c r="A18" s="20" t="s">
        <v>127</v>
      </c>
      <c r="B18" s="5" t="s">
        <v>10</v>
      </c>
      <c r="C18" s="291">
        <f>'E. Jedney'!I19</f>
        <v>0</v>
      </c>
    </row>
    <row r="19" spans="1:3" ht="15" x14ac:dyDescent="0.25">
      <c r="A19" s="20" t="s">
        <v>128</v>
      </c>
      <c r="B19" s="5" t="s">
        <v>96</v>
      </c>
      <c r="C19" s="291">
        <f>'E. Jedney'!I20</f>
        <v>5</v>
      </c>
    </row>
    <row r="20" spans="1:3" x14ac:dyDescent="0.35">
      <c r="A20" s="20" t="s">
        <v>129</v>
      </c>
      <c r="B20" s="5" t="s">
        <v>225</v>
      </c>
      <c r="C20" s="291">
        <f>'E. Jedney'!I21</f>
        <v>3</v>
      </c>
    </row>
    <row r="21" spans="1:3" x14ac:dyDescent="0.35">
      <c r="A21" s="20" t="s">
        <v>130</v>
      </c>
      <c r="B21" s="5" t="s">
        <v>204</v>
      </c>
      <c r="C21" s="291">
        <f>'E. Jedney'!I22</f>
        <v>5</v>
      </c>
    </row>
    <row r="22" spans="1:3" x14ac:dyDescent="0.35">
      <c r="A22" s="20" t="s">
        <v>131</v>
      </c>
      <c r="B22" s="5" t="s">
        <v>90</v>
      </c>
      <c r="C22" s="291">
        <f>'E. Jedney'!I23</f>
        <v>5</v>
      </c>
    </row>
    <row r="23" spans="1:3" ht="29.5" thickBot="1" x14ac:dyDescent="0.4">
      <c r="A23" s="105" t="s">
        <v>132</v>
      </c>
      <c r="B23" s="106" t="s">
        <v>226</v>
      </c>
      <c r="C23" s="291">
        <f>'E. Jedney'!I24</f>
        <v>3</v>
      </c>
    </row>
    <row r="24" spans="1:3" ht="15" thickBot="1" x14ac:dyDescent="0.4">
      <c r="A24" s="24"/>
      <c r="B24" s="25"/>
      <c r="C24" s="63"/>
    </row>
    <row r="25" spans="1:3" x14ac:dyDescent="0.35">
      <c r="A25" s="26" t="s">
        <v>11</v>
      </c>
      <c r="B25" s="27" t="s">
        <v>12</v>
      </c>
      <c r="C25" s="83">
        <f>'E. Jedney'!I26</f>
        <v>3.1428571428571428</v>
      </c>
    </row>
    <row r="26" spans="1:3" x14ac:dyDescent="0.35">
      <c r="A26" s="28" t="s">
        <v>133</v>
      </c>
      <c r="B26" s="9" t="s">
        <v>13</v>
      </c>
      <c r="C26" s="67">
        <f>'E. Jedney'!I27</f>
        <v>3</v>
      </c>
    </row>
    <row r="27" spans="1:3" x14ac:dyDescent="0.35">
      <c r="A27" s="28" t="s">
        <v>134</v>
      </c>
      <c r="B27" s="9" t="s">
        <v>205</v>
      </c>
      <c r="C27" s="67">
        <f>'E. Jedney'!I28</f>
        <v>5</v>
      </c>
    </row>
    <row r="28" spans="1:3" x14ac:dyDescent="0.35">
      <c r="A28" s="28" t="s">
        <v>135</v>
      </c>
      <c r="B28" s="9" t="s">
        <v>14</v>
      </c>
      <c r="C28" s="67">
        <f>'E. Jedney'!I29</f>
        <v>0</v>
      </c>
    </row>
    <row r="29" spans="1:3" x14ac:dyDescent="0.35">
      <c r="A29" s="28" t="s">
        <v>136</v>
      </c>
      <c r="B29" s="9" t="s">
        <v>15</v>
      </c>
      <c r="C29" s="67">
        <f>'E. Jedney'!I30</f>
        <v>3</v>
      </c>
    </row>
    <row r="30" spans="1:3" x14ac:dyDescent="0.35">
      <c r="A30" s="28" t="s">
        <v>137</v>
      </c>
      <c r="B30" s="9" t="s">
        <v>16</v>
      </c>
      <c r="C30" s="67">
        <f>'E. Jedney'!I31</f>
        <v>4</v>
      </c>
    </row>
    <row r="31" spans="1:3" ht="29" x14ac:dyDescent="0.35">
      <c r="A31" s="108" t="s">
        <v>138</v>
      </c>
      <c r="B31" s="109" t="s">
        <v>207</v>
      </c>
      <c r="C31" s="67">
        <f>'E. Jedney'!I32</f>
        <v>5</v>
      </c>
    </row>
    <row r="32" spans="1:3" ht="15" thickBot="1" x14ac:dyDescent="0.4">
      <c r="A32" s="28" t="s">
        <v>139</v>
      </c>
      <c r="B32" s="29" t="s">
        <v>17</v>
      </c>
      <c r="C32" s="68">
        <f>'E. Jedney'!I33</f>
        <v>2</v>
      </c>
    </row>
    <row r="33" spans="1:3" ht="15" thickBot="1" x14ac:dyDescent="0.4">
      <c r="A33" s="24"/>
      <c r="B33" s="25"/>
      <c r="C33" s="63"/>
    </row>
    <row r="34" spans="1:3" x14ac:dyDescent="0.35">
      <c r="A34" s="30" t="s">
        <v>18</v>
      </c>
      <c r="B34" s="31" t="s">
        <v>19</v>
      </c>
      <c r="C34" s="84">
        <f>'E. Jedney'!I35</f>
        <v>3.5</v>
      </c>
    </row>
    <row r="35" spans="1:3" x14ac:dyDescent="0.35">
      <c r="A35" s="32" t="s">
        <v>140</v>
      </c>
      <c r="B35" s="10" t="s">
        <v>97</v>
      </c>
      <c r="C35" s="69">
        <f>'E. Jedney'!I36</f>
        <v>5</v>
      </c>
    </row>
    <row r="36" spans="1:3" x14ac:dyDescent="0.35">
      <c r="A36" s="32" t="s">
        <v>141</v>
      </c>
      <c r="B36" s="10" t="s">
        <v>20</v>
      </c>
      <c r="C36" s="69">
        <f>'E. Jedney'!I37</f>
        <v>2</v>
      </c>
    </row>
    <row r="37" spans="1:3" x14ac:dyDescent="0.35">
      <c r="A37" s="32" t="s">
        <v>142</v>
      </c>
      <c r="B37" s="10" t="s">
        <v>21</v>
      </c>
      <c r="C37" s="69">
        <f>'E. Jedney'!I38</f>
        <v>5</v>
      </c>
    </row>
    <row r="38" spans="1:3" ht="15" thickBot="1" x14ac:dyDescent="0.4">
      <c r="A38" s="32" t="s">
        <v>143</v>
      </c>
      <c r="B38" s="33" t="s">
        <v>86</v>
      </c>
      <c r="C38" s="70">
        <f>'E. Jedney'!I39</f>
        <v>2</v>
      </c>
    </row>
    <row r="39" spans="1:3" ht="15" thickBot="1" x14ac:dyDescent="0.4">
      <c r="A39" s="24"/>
      <c r="B39" s="25"/>
      <c r="C39" s="64"/>
    </row>
    <row r="40" spans="1:3" ht="29" x14ac:dyDescent="0.35">
      <c r="A40" s="36" t="s">
        <v>22</v>
      </c>
      <c r="B40" s="37" t="s">
        <v>227</v>
      </c>
      <c r="C40" s="85">
        <f>'E. Jedney'!I41</f>
        <v>3</v>
      </c>
    </row>
    <row r="41" spans="1:3" x14ac:dyDescent="0.35">
      <c r="A41" s="38" t="s">
        <v>144</v>
      </c>
      <c r="B41" s="11" t="s">
        <v>23</v>
      </c>
      <c r="C41" s="71">
        <f>'E. Jedney'!I42</f>
        <v>3</v>
      </c>
    </row>
    <row r="42" spans="1:3" ht="29" x14ac:dyDescent="0.35">
      <c r="A42" s="111" t="s">
        <v>145</v>
      </c>
      <c r="B42" s="112" t="s">
        <v>228</v>
      </c>
      <c r="C42" s="71">
        <f>'E. Jedney'!I43</f>
        <v>3</v>
      </c>
    </row>
    <row r="43" spans="1:3" ht="15" thickBot="1" x14ac:dyDescent="0.4">
      <c r="A43" s="38" t="s">
        <v>146</v>
      </c>
      <c r="B43" s="39" t="s">
        <v>24</v>
      </c>
      <c r="C43" s="72">
        <f>'E. Jedney'!I44</f>
        <v>3</v>
      </c>
    </row>
    <row r="44" spans="1:3" ht="15" thickBot="1" x14ac:dyDescent="0.4">
      <c r="A44" s="24"/>
      <c r="B44" s="25"/>
      <c r="C44" s="63"/>
    </row>
    <row r="45" spans="1:3" x14ac:dyDescent="0.35">
      <c r="A45" s="40" t="s">
        <v>25</v>
      </c>
      <c r="B45" s="41" t="s">
        <v>26</v>
      </c>
      <c r="C45" s="86">
        <f>'E. Jedney'!I44</f>
        <v>3</v>
      </c>
    </row>
    <row r="46" spans="1:3" x14ac:dyDescent="0.35">
      <c r="A46" s="42" t="s">
        <v>147</v>
      </c>
      <c r="B46" s="12" t="s">
        <v>208</v>
      </c>
      <c r="C46" s="73">
        <f>'E. Jedney'!I45</f>
        <v>0</v>
      </c>
    </row>
    <row r="47" spans="1:3" x14ac:dyDescent="0.35">
      <c r="A47" s="42" t="s">
        <v>148</v>
      </c>
      <c r="B47" s="12" t="s">
        <v>209</v>
      </c>
      <c r="C47" s="73">
        <f>'E. Jedney'!I46</f>
        <v>1</v>
      </c>
    </row>
    <row r="48" spans="1:3" x14ac:dyDescent="0.35">
      <c r="A48" s="42" t="s">
        <v>149</v>
      </c>
      <c r="B48" s="12" t="s">
        <v>27</v>
      </c>
      <c r="C48" s="73">
        <f>'E. Jedney'!I47</f>
        <v>1</v>
      </c>
    </row>
    <row r="49" spans="1:3" ht="15" thickBot="1" x14ac:dyDescent="0.4">
      <c r="A49" s="42" t="s">
        <v>150</v>
      </c>
      <c r="B49" s="43" t="s">
        <v>210</v>
      </c>
      <c r="C49" s="74">
        <f>'E. Jedney'!I48</f>
        <v>1</v>
      </c>
    </row>
    <row r="50" spans="1:3" ht="15" thickBot="1" x14ac:dyDescent="0.4">
      <c r="A50" s="24"/>
      <c r="B50" s="25"/>
      <c r="C50" s="63"/>
    </row>
    <row r="51" spans="1:3" x14ac:dyDescent="0.35">
      <c r="A51" s="44" t="s">
        <v>28</v>
      </c>
      <c r="B51" s="45" t="s">
        <v>29</v>
      </c>
      <c r="C51" s="87">
        <f>'E. Jedney'!I52</f>
        <v>0.5</v>
      </c>
    </row>
    <row r="52" spans="1:3" x14ac:dyDescent="0.35">
      <c r="A52" s="46" t="s">
        <v>151</v>
      </c>
      <c r="B52" s="13" t="s">
        <v>30</v>
      </c>
      <c r="C52" s="75">
        <f>'E. Jedney'!I53</f>
        <v>1</v>
      </c>
    </row>
    <row r="53" spans="1:3" x14ac:dyDescent="0.35">
      <c r="A53" s="46" t="s">
        <v>152</v>
      </c>
      <c r="B53" s="13" t="s">
        <v>31</v>
      </c>
      <c r="C53" s="75">
        <f>'E. Jedney'!I54</f>
        <v>1</v>
      </c>
    </row>
    <row r="54" spans="1:3" x14ac:dyDescent="0.35">
      <c r="A54" s="46" t="s">
        <v>153</v>
      </c>
      <c r="B54" s="13" t="s">
        <v>32</v>
      </c>
      <c r="C54" s="75">
        <f>'E. Jedney'!I55</f>
        <v>0</v>
      </c>
    </row>
    <row r="55" spans="1:3" ht="15" thickBot="1" x14ac:dyDescent="0.4">
      <c r="A55" s="46" t="s">
        <v>154</v>
      </c>
      <c r="B55" s="47" t="s">
        <v>33</v>
      </c>
      <c r="C55" s="76">
        <f>'E. Jedney'!I56</f>
        <v>0</v>
      </c>
    </row>
    <row r="56" spans="1:3" ht="15" thickBot="1" x14ac:dyDescent="0.4">
      <c r="A56" s="24"/>
      <c r="B56" s="25"/>
      <c r="C56" s="63"/>
    </row>
    <row r="57" spans="1:3" x14ac:dyDescent="0.35">
      <c r="A57" s="48" t="s">
        <v>34</v>
      </c>
      <c r="B57" s="49" t="s">
        <v>211</v>
      </c>
      <c r="C57" s="88">
        <f>'E. Jedney'!I58</f>
        <v>3.4285714285714284</v>
      </c>
    </row>
    <row r="58" spans="1:3" x14ac:dyDescent="0.35">
      <c r="A58" s="50" t="s">
        <v>155</v>
      </c>
      <c r="B58" s="14" t="s">
        <v>35</v>
      </c>
      <c r="C58" s="77">
        <f>'E. Jedney'!I59</f>
        <v>3</v>
      </c>
    </row>
    <row r="59" spans="1:3" x14ac:dyDescent="0.35">
      <c r="A59" s="50" t="s">
        <v>156</v>
      </c>
      <c r="B59" s="14" t="s">
        <v>212</v>
      </c>
      <c r="C59" s="77">
        <f>'E. Jedney'!I60</f>
        <v>3</v>
      </c>
    </row>
    <row r="60" spans="1:3" x14ac:dyDescent="0.35">
      <c r="A60" s="50" t="s">
        <v>157</v>
      </c>
      <c r="B60" s="14" t="s">
        <v>98</v>
      </c>
      <c r="C60" s="77">
        <f>'E. Jedney'!I61</f>
        <v>3</v>
      </c>
    </row>
    <row r="61" spans="1:3" x14ac:dyDescent="0.35">
      <c r="A61" s="50" t="s">
        <v>158</v>
      </c>
      <c r="B61" s="14" t="s">
        <v>36</v>
      </c>
      <c r="C61" s="77">
        <f>'E. Jedney'!I62</f>
        <v>4</v>
      </c>
    </row>
    <row r="62" spans="1:3" x14ac:dyDescent="0.35">
      <c r="A62" s="50" t="s">
        <v>159</v>
      </c>
      <c r="B62" s="14" t="s">
        <v>37</v>
      </c>
      <c r="C62" s="77">
        <f>'E. Jedney'!I63</f>
        <v>3</v>
      </c>
    </row>
    <row r="63" spans="1:3" x14ac:dyDescent="0.35">
      <c r="A63" s="114" t="s">
        <v>160</v>
      </c>
      <c r="B63" s="115" t="s">
        <v>38</v>
      </c>
      <c r="C63" s="116">
        <f>'E. Jedney'!I64</f>
        <v>3</v>
      </c>
    </row>
    <row r="64" spans="1:3" ht="15" thickBot="1" x14ac:dyDescent="0.4">
      <c r="A64" s="50" t="s">
        <v>161</v>
      </c>
      <c r="B64" s="51" t="s">
        <v>39</v>
      </c>
      <c r="C64" s="78">
        <f>'E. Jedney'!I65</f>
        <v>5</v>
      </c>
    </row>
    <row r="65" spans="1:3" ht="15" thickBot="1" x14ac:dyDescent="0.4">
      <c r="A65" s="24"/>
      <c r="B65" s="25"/>
      <c r="C65" s="63"/>
    </row>
    <row r="66" spans="1:3" x14ac:dyDescent="0.35">
      <c r="A66" s="52" t="s">
        <v>40</v>
      </c>
      <c r="B66" s="53" t="s">
        <v>41</v>
      </c>
      <c r="C66" s="89">
        <f>'E. Jedney'!I67</f>
        <v>3.1111111111111112</v>
      </c>
    </row>
    <row r="67" spans="1:3" x14ac:dyDescent="0.35">
      <c r="A67" s="54" t="s">
        <v>162</v>
      </c>
      <c r="B67" s="15" t="s">
        <v>42</v>
      </c>
      <c r="C67" s="79">
        <f>'E. Jedney'!I68</f>
        <v>5</v>
      </c>
    </row>
    <row r="68" spans="1:3" x14ac:dyDescent="0.35">
      <c r="A68" s="54" t="s">
        <v>163</v>
      </c>
      <c r="B68" s="15" t="s">
        <v>99</v>
      </c>
      <c r="C68" s="79">
        <f>'E. Jedney'!I69</f>
        <v>5</v>
      </c>
    </row>
    <row r="69" spans="1:3" x14ac:dyDescent="0.35">
      <c r="A69" s="54" t="s">
        <v>164</v>
      </c>
      <c r="B69" s="15" t="s">
        <v>43</v>
      </c>
      <c r="C69" s="79">
        <f>'E. Jedney'!I70</f>
        <v>3</v>
      </c>
    </row>
    <row r="70" spans="1:3" x14ac:dyDescent="0.35">
      <c r="A70" s="54" t="s">
        <v>165</v>
      </c>
      <c r="B70" s="15" t="s">
        <v>44</v>
      </c>
      <c r="C70" s="79">
        <f>'E. Jedney'!I71</f>
        <v>3</v>
      </c>
    </row>
    <row r="71" spans="1:3" x14ac:dyDescent="0.35">
      <c r="A71" s="54" t="s">
        <v>166</v>
      </c>
      <c r="B71" s="15" t="s">
        <v>100</v>
      </c>
      <c r="C71" s="79">
        <f>'E. Jedney'!I72</f>
        <v>3</v>
      </c>
    </row>
    <row r="72" spans="1:3" x14ac:dyDescent="0.35">
      <c r="A72" s="54" t="s">
        <v>167</v>
      </c>
      <c r="B72" s="120" t="s">
        <v>45</v>
      </c>
      <c r="C72" s="79">
        <f>'E. Jedney'!I73</f>
        <v>0</v>
      </c>
    </row>
    <row r="73" spans="1:3" ht="29" x14ac:dyDescent="0.35">
      <c r="A73" s="121" t="s">
        <v>232</v>
      </c>
      <c r="B73" s="122" t="s">
        <v>233</v>
      </c>
      <c r="C73" s="79">
        <f>'E. Jedney'!I74</f>
        <v>3</v>
      </c>
    </row>
    <row r="74" spans="1:3" ht="29" x14ac:dyDescent="0.35">
      <c r="A74" s="121" t="s">
        <v>234</v>
      </c>
      <c r="B74" s="15" t="s">
        <v>235</v>
      </c>
      <c r="C74" s="79">
        <f>'E. Jedney'!I75</f>
        <v>3</v>
      </c>
    </row>
    <row r="75" spans="1:3" ht="15" thickBot="1" x14ac:dyDescent="0.4">
      <c r="A75" s="54" t="s">
        <v>236</v>
      </c>
      <c r="B75" s="55" t="s">
        <v>237</v>
      </c>
      <c r="C75" s="79">
        <f>'E. Jedney'!I76</f>
        <v>3</v>
      </c>
    </row>
    <row r="76" spans="1:3" ht="15" thickBot="1" x14ac:dyDescent="0.4">
      <c r="A76" s="24"/>
      <c r="B76" s="25"/>
      <c r="C76" s="64"/>
    </row>
    <row r="77" spans="1:3" x14ac:dyDescent="0.35">
      <c r="A77" s="56" t="s">
        <v>46</v>
      </c>
      <c r="B77" s="57" t="s">
        <v>47</v>
      </c>
      <c r="C77" s="90">
        <f>'E. Jedney'!I78</f>
        <v>5</v>
      </c>
    </row>
    <row r="78" spans="1:3" x14ac:dyDescent="0.35">
      <c r="A78" s="58" t="s">
        <v>168</v>
      </c>
      <c r="B78" s="16" t="s">
        <v>213</v>
      </c>
      <c r="C78" s="80">
        <f>'E. Jedney'!I79</f>
        <v>5</v>
      </c>
    </row>
    <row r="79" spans="1:3" ht="15" thickBot="1" x14ac:dyDescent="0.4">
      <c r="A79" s="58" t="s">
        <v>169</v>
      </c>
      <c r="B79" s="59" t="s">
        <v>48</v>
      </c>
      <c r="C79" s="81">
        <f>'E. Jedney'!I80</f>
        <v>5</v>
      </c>
    </row>
    <row r="80" spans="1:3" ht="15" thickBot="1" x14ac:dyDescent="0.4">
      <c r="A80" s="24"/>
      <c r="B80" s="25"/>
      <c r="C80" s="63"/>
    </row>
    <row r="81" spans="1:3" x14ac:dyDescent="0.35">
      <c r="A81" s="18" t="s">
        <v>49</v>
      </c>
      <c r="B81" s="19" t="s">
        <v>50</v>
      </c>
      <c r="C81" s="82">
        <f>'E. Jedney'!I82</f>
        <v>2</v>
      </c>
    </row>
    <row r="82" spans="1:3" x14ac:dyDescent="0.35">
      <c r="A82" s="20" t="s">
        <v>170</v>
      </c>
      <c r="B82" s="5" t="s">
        <v>214</v>
      </c>
      <c r="C82" s="65">
        <f>'E. Jedney'!I83</f>
        <v>0</v>
      </c>
    </row>
    <row r="83" spans="1:3" x14ac:dyDescent="0.35">
      <c r="A83" s="20" t="s">
        <v>171</v>
      </c>
      <c r="B83" s="5" t="s">
        <v>51</v>
      </c>
      <c r="C83" s="65">
        <f>'E. Jedney'!I84</f>
        <v>3</v>
      </c>
    </row>
    <row r="84" spans="1:3" x14ac:dyDescent="0.35">
      <c r="A84" s="20" t="s">
        <v>201</v>
      </c>
      <c r="B84" s="5" t="s">
        <v>52</v>
      </c>
      <c r="C84" s="65">
        <f>'E. Jedney'!I85</f>
        <v>1</v>
      </c>
    </row>
    <row r="85" spans="1:3" x14ac:dyDescent="0.35">
      <c r="A85" s="105" t="s">
        <v>172</v>
      </c>
      <c r="B85" s="17" t="s">
        <v>53</v>
      </c>
      <c r="C85" s="117">
        <f>'E. Jedney'!I86</f>
        <v>3</v>
      </c>
    </row>
    <row r="86" spans="1:3" ht="15" thickBot="1" x14ac:dyDescent="0.4">
      <c r="A86" s="20" t="s">
        <v>173</v>
      </c>
      <c r="B86" s="21" t="s">
        <v>215</v>
      </c>
      <c r="C86" s="66">
        <f>'E. Jedney'!I87</f>
        <v>3</v>
      </c>
    </row>
    <row r="87" spans="1:3" ht="15" thickBot="1" x14ac:dyDescent="0.4">
      <c r="A87" s="24"/>
      <c r="B87" s="25"/>
      <c r="C87" s="63"/>
    </row>
    <row r="88" spans="1:3" x14ac:dyDescent="0.35">
      <c r="A88" s="26" t="s">
        <v>54</v>
      </c>
      <c r="B88" s="27" t="s">
        <v>55</v>
      </c>
      <c r="C88" s="83">
        <f>'E. Jedney'!I89</f>
        <v>3.6</v>
      </c>
    </row>
    <row r="89" spans="1:3" x14ac:dyDescent="0.35">
      <c r="A89" s="28" t="s">
        <v>174</v>
      </c>
      <c r="B89" s="9" t="s">
        <v>56</v>
      </c>
      <c r="C89" s="67">
        <f>'E. Jedney'!I90</f>
        <v>3</v>
      </c>
    </row>
    <row r="90" spans="1:3" x14ac:dyDescent="0.35">
      <c r="A90" s="28" t="s">
        <v>175</v>
      </c>
      <c r="B90" s="9" t="s">
        <v>101</v>
      </c>
      <c r="C90" s="67">
        <f>'E. Jedney'!I91</f>
        <v>2</v>
      </c>
    </row>
    <row r="91" spans="1:3" x14ac:dyDescent="0.35">
      <c r="A91" s="28" t="s">
        <v>202</v>
      </c>
      <c r="B91" s="9" t="s">
        <v>57</v>
      </c>
      <c r="C91" s="67">
        <f>'E. Jedney'!I92</f>
        <v>5</v>
      </c>
    </row>
    <row r="92" spans="1:3" x14ac:dyDescent="0.35">
      <c r="A92" s="28" t="s">
        <v>176</v>
      </c>
      <c r="B92" s="9" t="s">
        <v>58</v>
      </c>
      <c r="C92" s="67">
        <f>'E. Jedney'!I93</f>
        <v>5</v>
      </c>
    </row>
    <row r="93" spans="1:3" ht="15" thickBot="1" x14ac:dyDescent="0.4">
      <c r="A93" s="28" t="s">
        <v>177</v>
      </c>
      <c r="B93" s="29" t="s">
        <v>59</v>
      </c>
      <c r="C93" s="68">
        <f>'E. Jedney'!I94</f>
        <v>3</v>
      </c>
    </row>
    <row r="94" spans="1:3" ht="15" thickBot="1" x14ac:dyDescent="0.4">
      <c r="A94" s="24"/>
      <c r="B94" s="25"/>
      <c r="C94" s="63"/>
    </row>
    <row r="95" spans="1:3" x14ac:dyDescent="0.35">
      <c r="A95" s="30" t="s">
        <v>60</v>
      </c>
      <c r="B95" s="31" t="s">
        <v>220</v>
      </c>
      <c r="C95" s="84">
        <f>'E. Jedney'!I96</f>
        <v>0</v>
      </c>
    </row>
    <row r="96" spans="1:3" x14ac:dyDescent="0.35">
      <c r="A96" s="32" t="s">
        <v>178</v>
      </c>
      <c r="B96" s="10" t="s">
        <v>216</v>
      </c>
      <c r="C96" s="69">
        <f>'E. Jedney'!I97</f>
        <v>0</v>
      </c>
    </row>
    <row r="97" spans="1:3" x14ac:dyDescent="0.35">
      <c r="A97" s="32" t="s">
        <v>179</v>
      </c>
      <c r="B97" s="10" t="s">
        <v>217</v>
      </c>
      <c r="C97" s="69">
        <f>'E. Jedney'!I98</f>
        <v>0</v>
      </c>
    </row>
    <row r="98" spans="1:3" x14ac:dyDescent="0.35">
      <c r="A98" s="32" t="s">
        <v>180</v>
      </c>
      <c r="B98" s="10" t="s">
        <v>218</v>
      </c>
      <c r="C98" s="69">
        <f>'E. Jedney'!I99</f>
        <v>0</v>
      </c>
    </row>
    <row r="99" spans="1:3" x14ac:dyDescent="0.35">
      <c r="A99" s="32" t="s">
        <v>181</v>
      </c>
      <c r="B99" s="10" t="s">
        <v>219</v>
      </c>
      <c r="C99" s="69">
        <f>'E. Jedney'!I100</f>
        <v>0</v>
      </c>
    </row>
    <row r="100" spans="1:3" x14ac:dyDescent="0.35">
      <c r="A100" s="32" t="s">
        <v>182</v>
      </c>
      <c r="B100" s="10" t="s">
        <v>221</v>
      </c>
      <c r="C100" s="69">
        <f>'E. Jedney'!I101</f>
        <v>0</v>
      </c>
    </row>
    <row r="101" spans="1:3" x14ac:dyDescent="0.35">
      <c r="A101" s="32" t="s">
        <v>183</v>
      </c>
      <c r="B101" s="10" t="s">
        <v>61</v>
      </c>
      <c r="C101" s="69">
        <f>'E. Jedney'!I102</f>
        <v>0</v>
      </c>
    </row>
    <row r="102" spans="1:3" x14ac:dyDescent="0.35">
      <c r="A102" s="32" t="s">
        <v>184</v>
      </c>
      <c r="B102" s="10" t="s">
        <v>222</v>
      </c>
      <c r="C102" s="69">
        <f>'E. Jedney'!I103</f>
        <v>0</v>
      </c>
    </row>
    <row r="103" spans="1:3" x14ac:dyDescent="0.35">
      <c r="A103" s="32" t="s">
        <v>185</v>
      </c>
      <c r="B103" s="10" t="s">
        <v>62</v>
      </c>
      <c r="C103" s="69">
        <f>'E. Jedney'!I104</f>
        <v>0</v>
      </c>
    </row>
    <row r="104" spans="1:3" x14ac:dyDescent="0.35">
      <c r="A104" s="32" t="s">
        <v>186</v>
      </c>
      <c r="B104" s="10" t="s">
        <v>63</v>
      </c>
      <c r="C104" s="69">
        <f>'E. Jedney'!I105</f>
        <v>0</v>
      </c>
    </row>
    <row r="105" spans="1:3" x14ac:dyDescent="0.35">
      <c r="A105" s="32" t="s">
        <v>187</v>
      </c>
      <c r="B105" s="10" t="s">
        <v>64</v>
      </c>
      <c r="C105" s="69">
        <f>'E. Jedney'!I106</f>
        <v>0</v>
      </c>
    </row>
    <row r="106" spans="1:3" x14ac:dyDescent="0.35">
      <c r="A106" s="32" t="s">
        <v>188</v>
      </c>
      <c r="B106" s="10" t="s">
        <v>65</v>
      </c>
      <c r="C106" s="69">
        <f>'E. Jedney'!I107</f>
        <v>0</v>
      </c>
    </row>
    <row r="107" spans="1:3" x14ac:dyDescent="0.35">
      <c r="A107" s="32" t="s">
        <v>189</v>
      </c>
      <c r="B107" s="10" t="s">
        <v>95</v>
      </c>
      <c r="C107" s="69">
        <f>'E. Jedney'!I108</f>
        <v>0</v>
      </c>
    </row>
    <row r="108" spans="1:3" x14ac:dyDescent="0.35">
      <c r="A108" s="32" t="s">
        <v>190</v>
      </c>
      <c r="B108" s="10" t="s">
        <v>66</v>
      </c>
      <c r="C108" s="69">
        <f>'E. Jedney'!I109</f>
        <v>0</v>
      </c>
    </row>
    <row r="109" spans="1:3" x14ac:dyDescent="0.35">
      <c r="A109" s="32" t="s">
        <v>191</v>
      </c>
      <c r="B109" s="10" t="s">
        <v>67</v>
      </c>
      <c r="C109" s="69">
        <f>'E. Jedney'!I110</f>
        <v>0</v>
      </c>
    </row>
    <row r="110" spans="1:3" x14ac:dyDescent="0.35">
      <c r="A110" s="32" t="s">
        <v>192</v>
      </c>
      <c r="B110" s="10" t="s">
        <v>68</v>
      </c>
      <c r="C110" s="69">
        <f>'E. Jedney'!I111</f>
        <v>0</v>
      </c>
    </row>
    <row r="111" spans="1:3" ht="15" thickBot="1" x14ac:dyDescent="0.4">
      <c r="A111" s="32" t="s">
        <v>193</v>
      </c>
      <c r="B111" s="33" t="s">
        <v>69</v>
      </c>
      <c r="C111" s="70">
        <f>'E. Jedney'!I112</f>
        <v>0</v>
      </c>
    </row>
    <row r="112" spans="1:3" ht="15" thickBot="1" x14ac:dyDescent="0.4">
      <c r="A112" s="24"/>
      <c r="B112" s="25"/>
      <c r="C112" s="63"/>
    </row>
    <row r="113" spans="1:3" x14ac:dyDescent="0.35">
      <c r="A113" s="36" t="s">
        <v>70</v>
      </c>
      <c r="B113" s="37" t="s">
        <v>85</v>
      </c>
      <c r="C113" s="85">
        <f>'E. Jedney'!I114</f>
        <v>5</v>
      </c>
    </row>
    <row r="114" spans="1:3" ht="43.5" x14ac:dyDescent="0.35">
      <c r="A114" s="111" t="s">
        <v>194</v>
      </c>
      <c r="B114" s="112" t="s">
        <v>229</v>
      </c>
      <c r="C114" s="113">
        <f>'E. Jedney'!I115</f>
        <v>5</v>
      </c>
    </row>
    <row r="115" spans="1:3" ht="43.5" x14ac:dyDescent="0.35">
      <c r="A115" s="111" t="s">
        <v>195</v>
      </c>
      <c r="B115" s="112" t="s">
        <v>230</v>
      </c>
      <c r="C115" s="113">
        <f>'E. Jedney'!I116</f>
        <v>5</v>
      </c>
    </row>
    <row r="116" spans="1:3" x14ac:dyDescent="0.35">
      <c r="A116" s="111" t="s">
        <v>196</v>
      </c>
      <c r="B116" s="112" t="s">
        <v>71</v>
      </c>
      <c r="C116" s="113">
        <f>'E. Jedney'!I117</f>
        <v>5</v>
      </c>
    </row>
    <row r="117" spans="1:3" ht="29.5" thickBot="1" x14ac:dyDescent="0.4">
      <c r="A117" s="111" t="s">
        <v>197</v>
      </c>
      <c r="B117" s="118" t="s">
        <v>231</v>
      </c>
      <c r="C117" s="119">
        <f>'E. Jedney'!I118</f>
        <v>5</v>
      </c>
    </row>
    <row r="118" spans="1:3" ht="15" thickBot="1" x14ac:dyDescent="0.4">
      <c r="A118" s="24"/>
      <c r="B118" s="25"/>
      <c r="C118" s="63"/>
    </row>
    <row r="119" spans="1:3" x14ac:dyDescent="0.35">
      <c r="A119" s="40" t="s">
        <v>72</v>
      </c>
      <c r="B119" s="41" t="s">
        <v>73</v>
      </c>
      <c r="C119" s="86">
        <f>'E. Jedney'!I120</f>
        <v>0</v>
      </c>
    </row>
    <row r="120" spans="1:3" x14ac:dyDescent="0.35">
      <c r="A120" s="42" t="s">
        <v>198</v>
      </c>
      <c r="B120" s="12"/>
      <c r="C120" s="73">
        <f>'E. Jedney'!I121</f>
        <v>0</v>
      </c>
    </row>
    <row r="121" spans="1:3" x14ac:dyDescent="0.35">
      <c r="A121" s="42" t="s">
        <v>199</v>
      </c>
      <c r="B121" s="12"/>
      <c r="C121" s="73">
        <f>'E. Jedney'!I122</f>
        <v>0</v>
      </c>
    </row>
    <row r="122" spans="1:3" ht="15" thickBot="1" x14ac:dyDescent="0.4">
      <c r="A122" s="42" t="s">
        <v>200</v>
      </c>
      <c r="B122" s="43"/>
      <c r="C122" s="74">
        <f>'E. Jedney'!I123</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A2" sqref="A2"/>
    </sheetView>
  </sheetViews>
  <sheetFormatPr defaultColWidth="8.81640625" defaultRowHeight="14.5" x14ac:dyDescent="0.35"/>
  <cols>
    <col min="1" max="1" width="5.453125" style="123" customWidth="1"/>
    <col min="2" max="2" width="45.7265625" style="171" customWidth="1"/>
    <col min="3" max="3" width="57.1796875" style="123" customWidth="1"/>
    <col min="4" max="4" width="17.7265625" style="123" hidden="1" customWidth="1"/>
    <col min="5" max="5" width="17.453125" style="123" hidden="1" customWidth="1"/>
    <col min="6" max="6" width="30.1796875" style="123" hidden="1" customWidth="1"/>
    <col min="7" max="7" width="22.81640625" style="123" hidden="1" customWidth="1"/>
    <col min="8" max="8" width="44" style="171" hidden="1" customWidth="1"/>
    <col min="9" max="9" width="12" style="490" customWidth="1"/>
    <col min="10" max="16384" width="8.8164062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s="2" customFormat="1" ht="45" x14ac:dyDescent="0.25">
      <c r="A2" s="316"/>
      <c r="B2" s="316" t="s">
        <v>1099</v>
      </c>
      <c r="C2" s="316" t="s">
        <v>0</v>
      </c>
      <c r="D2" s="316" t="s">
        <v>1</v>
      </c>
      <c r="E2" s="316" t="s">
        <v>2</v>
      </c>
      <c r="F2" s="316" t="s">
        <v>3</v>
      </c>
      <c r="G2" s="316" t="s">
        <v>4</v>
      </c>
      <c r="H2" s="316" t="s">
        <v>75</v>
      </c>
      <c r="I2" s="317" t="s">
        <v>103</v>
      </c>
    </row>
    <row r="3" spans="1:9" ht="15" x14ac:dyDescent="0.25">
      <c r="A3" s="424"/>
      <c r="B3" s="424" t="s">
        <v>279</v>
      </c>
      <c r="C3" s="425" t="s">
        <v>382</v>
      </c>
      <c r="I3" s="424"/>
    </row>
    <row r="4" spans="1:9" ht="15" x14ac:dyDescent="0.25">
      <c r="A4" s="424"/>
      <c r="B4" s="424" t="s">
        <v>280</v>
      </c>
      <c r="C4" s="425" t="s">
        <v>450</v>
      </c>
      <c r="I4" s="424"/>
    </row>
    <row r="5" spans="1:9" ht="15" x14ac:dyDescent="0.25">
      <c r="A5" s="424"/>
      <c r="B5" s="424" t="s">
        <v>246</v>
      </c>
      <c r="C5" s="425" t="s">
        <v>451</v>
      </c>
      <c r="I5" s="424"/>
    </row>
    <row r="6" spans="1:9" ht="15" x14ac:dyDescent="0.25">
      <c r="A6" s="426"/>
      <c r="B6" s="426" t="s">
        <v>247</v>
      </c>
      <c r="C6" s="425" t="s">
        <v>1042</v>
      </c>
      <c r="I6" s="426"/>
    </row>
    <row r="7" spans="1:9" ht="15" x14ac:dyDescent="0.25">
      <c r="A7" s="426"/>
      <c r="B7" s="426" t="s">
        <v>6</v>
      </c>
      <c r="C7" s="425" t="s">
        <v>1043</v>
      </c>
      <c r="I7" s="426"/>
    </row>
    <row r="8" spans="1:9" ht="15" x14ac:dyDescent="0.25">
      <c r="I8" s="123"/>
    </row>
    <row r="9" spans="1:9" ht="19.5" thickBot="1" x14ac:dyDescent="0.3">
      <c r="B9" s="500" t="str">
        <f>C3</f>
        <v>King Island</v>
      </c>
      <c r="I9" s="123"/>
    </row>
    <row r="10" spans="1:9" ht="15" x14ac:dyDescent="0.25">
      <c r="A10" s="428" t="s">
        <v>7</v>
      </c>
      <c r="B10" s="429" t="s">
        <v>206</v>
      </c>
      <c r="C10" s="430"/>
      <c r="D10" s="430"/>
      <c r="E10" s="430"/>
      <c r="F10" s="430"/>
      <c r="G10" s="430"/>
      <c r="H10" s="431"/>
      <c r="I10" s="432">
        <f>SUM(I11:I24)/14</f>
        <v>2.7857142857142856</v>
      </c>
    </row>
    <row r="11" spans="1:9" ht="30" x14ac:dyDescent="0.25">
      <c r="A11" s="322" t="s">
        <v>119</v>
      </c>
      <c r="B11" s="168" t="s">
        <v>94</v>
      </c>
      <c r="C11" s="138" t="s">
        <v>1123</v>
      </c>
      <c r="D11" s="137"/>
      <c r="E11" s="137"/>
      <c r="F11" s="137"/>
      <c r="G11" s="137"/>
      <c r="H11" s="138"/>
      <c r="I11" s="334">
        <v>5</v>
      </c>
    </row>
    <row r="12" spans="1:9" ht="15" x14ac:dyDescent="0.25">
      <c r="A12" s="322" t="s">
        <v>120</v>
      </c>
      <c r="B12" s="138" t="s">
        <v>8</v>
      </c>
      <c r="C12" s="138" t="s">
        <v>448</v>
      </c>
      <c r="D12" s="137"/>
      <c r="E12" s="137"/>
      <c r="F12" s="137"/>
      <c r="G12" s="137"/>
      <c r="H12" s="138"/>
      <c r="I12" s="334">
        <v>3</v>
      </c>
    </row>
    <row r="13" spans="1:9" ht="15" x14ac:dyDescent="0.25">
      <c r="A13" s="322" t="s">
        <v>121</v>
      </c>
      <c r="B13" s="138" t="s">
        <v>224</v>
      </c>
      <c r="C13" s="138" t="s">
        <v>485</v>
      </c>
      <c r="D13" s="137"/>
      <c r="E13" s="137"/>
      <c r="F13" s="137"/>
      <c r="G13" s="137"/>
      <c r="H13" s="138"/>
      <c r="I13" s="334">
        <v>3</v>
      </c>
    </row>
    <row r="14" spans="1:9" ht="15" x14ac:dyDescent="0.25">
      <c r="A14" s="322" t="s">
        <v>122</v>
      </c>
      <c r="B14" s="138" t="s">
        <v>92</v>
      </c>
      <c r="C14" s="138" t="s">
        <v>478</v>
      </c>
      <c r="D14" s="137"/>
      <c r="E14" s="137"/>
      <c r="F14" s="137"/>
      <c r="G14" s="137"/>
      <c r="H14" s="138"/>
      <c r="I14" s="334">
        <v>3</v>
      </c>
    </row>
    <row r="15" spans="1:9" ht="15" x14ac:dyDescent="0.25">
      <c r="A15" s="322" t="s">
        <v>123</v>
      </c>
      <c r="B15" s="138" t="s">
        <v>91</v>
      </c>
      <c r="C15" s="138" t="s">
        <v>354</v>
      </c>
      <c r="D15" s="137"/>
      <c r="E15" s="137"/>
      <c r="F15" s="137"/>
      <c r="G15" s="137"/>
      <c r="H15" s="138"/>
      <c r="I15" s="334">
        <v>0</v>
      </c>
    </row>
    <row r="16" spans="1:9" x14ac:dyDescent="0.35">
      <c r="A16" s="322" t="s">
        <v>124</v>
      </c>
      <c r="B16" s="138" t="s">
        <v>93</v>
      </c>
      <c r="C16" s="138" t="s">
        <v>449</v>
      </c>
      <c r="D16" s="137"/>
      <c r="E16" s="137"/>
      <c r="F16" s="137"/>
      <c r="G16" s="137"/>
      <c r="H16" s="138"/>
      <c r="I16" s="334">
        <v>5</v>
      </c>
    </row>
    <row r="17" spans="1:9" ht="15" x14ac:dyDescent="0.25">
      <c r="A17" s="322" t="s">
        <v>125</v>
      </c>
      <c r="B17" s="138" t="s">
        <v>203</v>
      </c>
      <c r="C17" s="138" t="s">
        <v>486</v>
      </c>
      <c r="D17" s="137"/>
      <c r="E17" s="137"/>
      <c r="F17" s="137"/>
      <c r="G17" s="137"/>
      <c r="H17" s="138"/>
      <c r="I17" s="334">
        <v>2</v>
      </c>
    </row>
    <row r="18" spans="1:9" ht="15" x14ac:dyDescent="0.25">
      <c r="A18" s="322" t="s">
        <v>126</v>
      </c>
      <c r="B18" s="138" t="s">
        <v>9</v>
      </c>
      <c r="C18" s="138" t="s">
        <v>486</v>
      </c>
      <c r="D18" s="137"/>
      <c r="E18" s="137"/>
      <c r="F18" s="137"/>
      <c r="G18" s="137"/>
      <c r="H18" s="138"/>
      <c r="I18" s="334">
        <v>2</v>
      </c>
    </row>
    <row r="19" spans="1:9" ht="15" x14ac:dyDescent="0.25">
      <c r="A19" s="322" t="s">
        <v>127</v>
      </c>
      <c r="B19" s="138" t="s">
        <v>10</v>
      </c>
      <c r="C19" s="138" t="s">
        <v>479</v>
      </c>
      <c r="D19" s="137"/>
      <c r="E19" s="137"/>
      <c r="F19" s="137"/>
      <c r="G19" s="137"/>
      <c r="H19" s="138"/>
      <c r="I19" s="334">
        <v>3</v>
      </c>
    </row>
    <row r="20" spans="1:9" ht="15" x14ac:dyDescent="0.25">
      <c r="A20" s="322" t="s">
        <v>128</v>
      </c>
      <c r="B20" s="138" t="s">
        <v>96</v>
      </c>
      <c r="C20" s="138" t="s">
        <v>480</v>
      </c>
      <c r="D20" s="137"/>
      <c r="E20" s="137"/>
      <c r="F20" s="137"/>
      <c r="G20" s="137"/>
      <c r="H20" s="138"/>
      <c r="I20" s="334">
        <v>5</v>
      </c>
    </row>
    <row r="21" spans="1:9" ht="15" x14ac:dyDescent="0.25">
      <c r="A21" s="322" t="s">
        <v>129</v>
      </c>
      <c r="B21" s="138" t="s">
        <v>225</v>
      </c>
      <c r="C21" s="138" t="s">
        <v>481</v>
      </c>
      <c r="D21" s="137"/>
      <c r="E21" s="137"/>
      <c r="F21" s="137"/>
      <c r="G21" s="137"/>
      <c r="H21" s="138"/>
      <c r="I21" s="334">
        <v>1</v>
      </c>
    </row>
    <row r="22" spans="1:9" ht="30" x14ac:dyDescent="0.25">
      <c r="A22" s="322" t="s">
        <v>130</v>
      </c>
      <c r="B22" s="138" t="s">
        <v>204</v>
      </c>
      <c r="C22" s="138" t="s">
        <v>482</v>
      </c>
      <c r="D22" s="137"/>
      <c r="E22" s="137"/>
      <c r="F22" s="137"/>
      <c r="G22" s="137"/>
      <c r="H22" s="138"/>
      <c r="I22" s="334">
        <v>3</v>
      </c>
    </row>
    <row r="23" spans="1:9" ht="15" x14ac:dyDescent="0.25">
      <c r="A23" s="322" t="s">
        <v>131</v>
      </c>
      <c r="B23" s="138" t="s">
        <v>90</v>
      </c>
      <c r="C23" s="138" t="s">
        <v>483</v>
      </c>
      <c r="D23" s="137"/>
      <c r="E23" s="137"/>
      <c r="F23" s="137"/>
      <c r="G23" s="137"/>
      <c r="H23" s="138"/>
      <c r="I23" s="334">
        <v>1</v>
      </c>
    </row>
    <row r="24" spans="1:9" ht="45.75" thickBot="1" x14ac:dyDescent="0.3">
      <c r="A24" s="433" t="s">
        <v>132</v>
      </c>
      <c r="B24" s="143" t="s">
        <v>226</v>
      </c>
      <c r="C24" s="143" t="s">
        <v>484</v>
      </c>
      <c r="D24" s="144"/>
      <c r="E24" s="144"/>
      <c r="F24" s="144"/>
      <c r="G24" s="144"/>
      <c r="H24" s="143"/>
      <c r="I24" s="324">
        <v>3</v>
      </c>
    </row>
    <row r="25" spans="1:9" ht="15" thickBot="1" x14ac:dyDescent="0.4">
      <c r="A25" s="434"/>
      <c r="B25" s="435"/>
      <c r="C25" s="435"/>
      <c r="D25" s="434"/>
      <c r="E25" s="434"/>
      <c r="F25" s="434"/>
      <c r="G25" s="434"/>
      <c r="H25" s="435"/>
      <c r="I25" s="436"/>
    </row>
    <row r="26" spans="1:9" x14ac:dyDescent="0.35">
      <c r="A26" s="437" t="s">
        <v>11</v>
      </c>
      <c r="B26" s="438" t="s">
        <v>12</v>
      </c>
      <c r="C26" s="158"/>
      <c r="D26" s="439"/>
      <c r="E26" s="439"/>
      <c r="F26" s="439"/>
      <c r="G26" s="439"/>
      <c r="H26" s="158"/>
      <c r="I26" s="440">
        <f>SUM(I27:I33)/7</f>
        <v>2.4285714285714284</v>
      </c>
    </row>
    <row r="27" spans="1:9" x14ac:dyDescent="0.35">
      <c r="A27" s="187" t="s">
        <v>133</v>
      </c>
      <c r="B27" s="188" t="s">
        <v>13</v>
      </c>
      <c r="C27" s="188" t="s">
        <v>998</v>
      </c>
      <c r="D27" s="189"/>
      <c r="E27" s="189"/>
      <c r="F27" s="189"/>
      <c r="G27" s="189"/>
      <c r="H27" s="188"/>
      <c r="I27" s="327">
        <v>1</v>
      </c>
    </row>
    <row r="28" spans="1:9" x14ac:dyDescent="0.35">
      <c r="A28" s="187" t="s">
        <v>134</v>
      </c>
      <c r="B28" s="188" t="s">
        <v>205</v>
      </c>
      <c r="C28" s="188" t="s">
        <v>473</v>
      </c>
      <c r="D28" s="189"/>
      <c r="E28" s="189"/>
      <c r="F28" s="189"/>
      <c r="G28" s="189"/>
      <c r="H28" s="188"/>
      <c r="I28" s="327">
        <v>5</v>
      </c>
    </row>
    <row r="29" spans="1:9" x14ac:dyDescent="0.35">
      <c r="A29" s="187" t="s">
        <v>135</v>
      </c>
      <c r="B29" s="188" t="s">
        <v>14</v>
      </c>
      <c r="C29" s="188" t="s">
        <v>470</v>
      </c>
      <c r="D29" s="189"/>
      <c r="E29" s="189"/>
      <c r="F29" s="189"/>
      <c r="G29" s="189"/>
      <c r="H29" s="188"/>
      <c r="I29" s="327">
        <v>3</v>
      </c>
    </row>
    <row r="30" spans="1:9" ht="29" x14ac:dyDescent="0.35">
      <c r="A30" s="187" t="s">
        <v>136</v>
      </c>
      <c r="B30" s="188" t="s">
        <v>474</v>
      </c>
      <c r="C30" s="188" t="s">
        <v>999</v>
      </c>
      <c r="D30" s="189"/>
      <c r="E30" s="189"/>
      <c r="F30" s="189"/>
      <c r="G30" s="189"/>
      <c r="H30" s="188"/>
      <c r="I30" s="327">
        <v>3</v>
      </c>
    </row>
    <row r="31" spans="1:9" x14ac:dyDescent="0.35">
      <c r="A31" s="187" t="s">
        <v>137</v>
      </c>
      <c r="B31" s="188" t="s">
        <v>16</v>
      </c>
      <c r="C31" s="188" t="s">
        <v>475</v>
      </c>
      <c r="D31" s="189"/>
      <c r="E31" s="189"/>
      <c r="F31" s="189"/>
      <c r="G31" s="189"/>
      <c r="H31" s="188"/>
      <c r="I31" s="327">
        <v>2</v>
      </c>
    </row>
    <row r="32" spans="1:9" ht="29" x14ac:dyDescent="0.35">
      <c r="A32" s="187" t="s">
        <v>138</v>
      </c>
      <c r="B32" s="188" t="s">
        <v>207</v>
      </c>
      <c r="C32" s="188" t="s">
        <v>476</v>
      </c>
      <c r="D32" s="189"/>
      <c r="E32" s="189"/>
      <c r="F32" s="189"/>
      <c r="G32" s="189"/>
      <c r="H32" s="188"/>
      <c r="I32" s="327">
        <v>2</v>
      </c>
    </row>
    <row r="33" spans="1:9" ht="15" thickBot="1" x14ac:dyDescent="0.4">
      <c r="A33" s="441" t="s">
        <v>139</v>
      </c>
      <c r="B33" s="159" t="s">
        <v>17</v>
      </c>
      <c r="C33" s="159" t="s">
        <v>477</v>
      </c>
      <c r="D33" s="177"/>
      <c r="E33" s="177"/>
      <c r="F33" s="177"/>
      <c r="G33" s="177"/>
      <c r="H33" s="159"/>
      <c r="I33" s="442">
        <v>1</v>
      </c>
    </row>
    <row r="34" spans="1:9" ht="15" thickBot="1" x14ac:dyDescent="0.4">
      <c r="A34" s="434"/>
      <c r="B34" s="435"/>
      <c r="C34" s="435"/>
      <c r="D34" s="434"/>
      <c r="E34" s="434"/>
      <c r="F34" s="434"/>
      <c r="G34" s="434"/>
      <c r="H34" s="435"/>
      <c r="I34" s="436"/>
    </row>
    <row r="35" spans="1:9" x14ac:dyDescent="0.35">
      <c r="A35" s="443" t="s">
        <v>18</v>
      </c>
      <c r="B35" s="444" t="s">
        <v>19</v>
      </c>
      <c r="C35" s="446"/>
      <c r="D35" s="445"/>
      <c r="E35" s="445"/>
      <c r="F35" s="445"/>
      <c r="G35" s="445"/>
      <c r="H35" s="446"/>
      <c r="I35" s="447">
        <f>SUM(I36:I39)/4</f>
        <v>2</v>
      </c>
    </row>
    <row r="36" spans="1:9" ht="29" x14ac:dyDescent="0.35">
      <c r="A36" s="179" t="s">
        <v>140</v>
      </c>
      <c r="B36" s="180" t="s">
        <v>97</v>
      </c>
      <c r="C36" s="180" t="s">
        <v>882</v>
      </c>
      <c r="D36" s="181"/>
      <c r="E36" s="181"/>
      <c r="F36" s="181"/>
      <c r="G36" s="181"/>
      <c r="H36" s="180"/>
      <c r="I36" s="182">
        <v>1</v>
      </c>
    </row>
    <row r="37" spans="1:9" x14ac:dyDescent="0.35">
      <c r="A37" s="179" t="s">
        <v>141</v>
      </c>
      <c r="B37" s="180" t="s">
        <v>20</v>
      </c>
      <c r="C37" s="180" t="s">
        <v>833</v>
      </c>
      <c r="D37" s="181"/>
      <c r="E37" s="181"/>
      <c r="F37" s="181"/>
      <c r="G37" s="181"/>
      <c r="H37" s="180"/>
      <c r="I37" s="182">
        <v>3</v>
      </c>
    </row>
    <row r="38" spans="1:9" x14ac:dyDescent="0.35">
      <c r="A38" s="179" t="s">
        <v>142</v>
      </c>
      <c r="B38" s="180" t="s">
        <v>21</v>
      </c>
      <c r="C38" s="180" t="s">
        <v>472</v>
      </c>
      <c r="D38" s="181"/>
      <c r="E38" s="181"/>
      <c r="F38" s="181"/>
      <c r="G38" s="181"/>
      <c r="H38" s="180"/>
      <c r="I38" s="182">
        <v>2</v>
      </c>
    </row>
    <row r="39" spans="1:9" ht="29.5" thickBot="1" x14ac:dyDescent="0.4">
      <c r="A39" s="448" t="s">
        <v>143</v>
      </c>
      <c r="B39" s="126" t="s">
        <v>86</v>
      </c>
      <c r="C39" s="126" t="s">
        <v>1124</v>
      </c>
      <c r="D39" s="127"/>
      <c r="E39" s="127"/>
      <c r="F39" s="127"/>
      <c r="G39" s="127"/>
      <c r="H39" s="126"/>
      <c r="I39" s="151">
        <v>2</v>
      </c>
    </row>
    <row r="40" spans="1:9" ht="15" thickBot="1" x14ac:dyDescent="0.4">
      <c r="A40" s="449"/>
      <c r="B40" s="153"/>
      <c r="C40" s="153"/>
      <c r="D40" s="449"/>
      <c r="E40" s="449"/>
      <c r="F40" s="449"/>
      <c r="G40" s="449"/>
      <c r="H40" s="153"/>
      <c r="I40" s="450"/>
    </row>
    <row r="41" spans="1:9" ht="29" x14ac:dyDescent="0.35">
      <c r="A41" s="131" t="s">
        <v>22</v>
      </c>
      <c r="B41" s="132" t="s">
        <v>74</v>
      </c>
      <c r="C41" s="134"/>
      <c r="D41" s="133"/>
      <c r="E41" s="133"/>
      <c r="F41" s="133"/>
      <c r="G41" s="133"/>
      <c r="H41" s="134"/>
      <c r="I41" s="135">
        <f>SUM(I42:I44)/3</f>
        <v>2.3333333333333335</v>
      </c>
    </row>
    <row r="42" spans="1:9" ht="43.5" x14ac:dyDescent="0.35">
      <c r="A42" s="128" t="s">
        <v>144</v>
      </c>
      <c r="B42" s="149" t="s">
        <v>23</v>
      </c>
      <c r="C42" s="149" t="s">
        <v>846</v>
      </c>
      <c r="D42" s="150"/>
      <c r="E42" s="150"/>
      <c r="F42" s="150"/>
      <c r="G42" s="150"/>
      <c r="H42" s="149"/>
      <c r="I42" s="330">
        <v>3</v>
      </c>
    </row>
    <row r="43" spans="1:9" ht="29" x14ac:dyDescent="0.35">
      <c r="A43" s="128" t="s">
        <v>145</v>
      </c>
      <c r="B43" s="149" t="s">
        <v>228</v>
      </c>
      <c r="C43" s="149" t="s">
        <v>471</v>
      </c>
      <c r="D43" s="150"/>
      <c r="E43" s="150"/>
      <c r="F43" s="150"/>
      <c r="G43" s="150"/>
      <c r="H43" s="149"/>
      <c r="I43" s="330">
        <v>1</v>
      </c>
    </row>
    <row r="44" spans="1:9" ht="15" thickBot="1" x14ac:dyDescent="0.4">
      <c r="A44" s="451" t="s">
        <v>146</v>
      </c>
      <c r="B44" s="129" t="s">
        <v>24</v>
      </c>
      <c r="C44" s="129" t="s">
        <v>264</v>
      </c>
      <c r="D44" s="130"/>
      <c r="E44" s="130"/>
      <c r="F44" s="130"/>
      <c r="G44" s="130"/>
      <c r="H44" s="129"/>
      <c r="I44" s="336">
        <v>3</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SUM(I47:I50)/4</f>
        <v>2.75</v>
      </c>
    </row>
    <row r="47" spans="1:9" x14ac:dyDescent="0.35">
      <c r="A47" s="183" t="s">
        <v>147</v>
      </c>
      <c r="B47" s="184" t="s">
        <v>208</v>
      </c>
      <c r="C47" s="184" t="s">
        <v>468</v>
      </c>
      <c r="D47" s="185"/>
      <c r="E47" s="185"/>
      <c r="F47" s="185"/>
      <c r="G47" s="185"/>
      <c r="H47" s="184"/>
      <c r="I47" s="186">
        <v>3</v>
      </c>
    </row>
    <row r="48" spans="1:9" ht="29" x14ac:dyDescent="0.35">
      <c r="A48" s="183" t="s">
        <v>148</v>
      </c>
      <c r="B48" s="184" t="s">
        <v>209</v>
      </c>
      <c r="C48" s="184" t="s">
        <v>469</v>
      </c>
      <c r="D48" s="185"/>
      <c r="E48" s="185"/>
      <c r="F48" s="185"/>
      <c r="G48" s="185"/>
      <c r="H48" s="184"/>
      <c r="I48" s="186">
        <v>5</v>
      </c>
    </row>
    <row r="49" spans="1:9" ht="29" x14ac:dyDescent="0.35">
      <c r="A49" s="183" t="s">
        <v>149</v>
      </c>
      <c r="B49" s="184" t="s">
        <v>27</v>
      </c>
      <c r="C49" s="184" t="s">
        <v>470</v>
      </c>
      <c r="D49" s="185"/>
      <c r="E49" s="185"/>
      <c r="F49" s="185"/>
      <c r="G49" s="185"/>
      <c r="H49" s="184"/>
      <c r="I49" s="186">
        <v>3</v>
      </c>
    </row>
    <row r="50" spans="1:9" ht="29.5" thickBot="1" x14ac:dyDescent="0.4">
      <c r="A50" s="456" t="s">
        <v>150</v>
      </c>
      <c r="B50" s="152" t="s">
        <v>1186</v>
      </c>
      <c r="C50" s="152" t="s">
        <v>257</v>
      </c>
      <c r="D50" s="172"/>
      <c r="E50" s="172"/>
      <c r="F50" s="172"/>
      <c r="G50" s="172"/>
      <c r="H50" s="152"/>
      <c r="I50" s="173">
        <v>0</v>
      </c>
    </row>
    <row r="51" spans="1:9" ht="15" thickBot="1" x14ac:dyDescent="0.4">
      <c r="A51" s="434"/>
      <c r="B51" s="435"/>
      <c r="C51" s="435"/>
      <c r="D51" s="434"/>
      <c r="E51" s="434"/>
      <c r="F51" s="434"/>
      <c r="G51" s="434"/>
      <c r="H51" s="435"/>
      <c r="I51" s="436"/>
    </row>
    <row r="52" spans="1:9" x14ac:dyDescent="0.35">
      <c r="A52" s="457" t="s">
        <v>28</v>
      </c>
      <c r="B52" s="458" t="s">
        <v>29</v>
      </c>
      <c r="C52" s="154"/>
      <c r="D52" s="459"/>
      <c r="E52" s="459"/>
      <c r="F52" s="459"/>
      <c r="G52" s="459"/>
      <c r="H52" s="154"/>
      <c r="I52" s="460">
        <f>SUM(I53:I56)/4</f>
        <v>0.5</v>
      </c>
    </row>
    <row r="53" spans="1:9" x14ac:dyDescent="0.35">
      <c r="A53" s="165" t="s">
        <v>151</v>
      </c>
      <c r="B53" s="155" t="s">
        <v>30</v>
      </c>
      <c r="C53" s="155" t="s">
        <v>925</v>
      </c>
      <c r="D53" s="166"/>
      <c r="E53" s="166"/>
      <c r="F53" s="166"/>
      <c r="G53" s="166"/>
      <c r="H53" s="155"/>
      <c r="I53" s="167">
        <v>1</v>
      </c>
    </row>
    <row r="54" spans="1:9" x14ac:dyDescent="0.35">
      <c r="A54" s="165" t="s">
        <v>152</v>
      </c>
      <c r="B54" s="155" t="s">
        <v>31</v>
      </c>
      <c r="C54" s="155" t="s">
        <v>924</v>
      </c>
      <c r="D54" s="166"/>
      <c r="E54" s="166"/>
      <c r="F54" s="166"/>
      <c r="G54" s="166"/>
      <c r="H54" s="155"/>
      <c r="I54" s="167">
        <v>1</v>
      </c>
    </row>
    <row r="55" spans="1:9" x14ac:dyDescent="0.35">
      <c r="A55" s="165" t="s">
        <v>153</v>
      </c>
      <c r="B55" s="155" t="s">
        <v>32</v>
      </c>
      <c r="C55" s="155" t="s">
        <v>257</v>
      </c>
      <c r="D55" s="166"/>
      <c r="E55" s="166"/>
      <c r="F55" s="166"/>
      <c r="G55" s="166"/>
      <c r="H55" s="155"/>
      <c r="I55" s="167">
        <v>0</v>
      </c>
    </row>
    <row r="56" spans="1:9" ht="15" thickBot="1" x14ac:dyDescent="0.4">
      <c r="A56" s="461" t="s">
        <v>154</v>
      </c>
      <c r="B56" s="462" t="s">
        <v>33</v>
      </c>
      <c r="C56" s="462" t="s">
        <v>257</v>
      </c>
      <c r="D56" s="463"/>
      <c r="E56" s="463"/>
      <c r="F56" s="463"/>
      <c r="G56" s="463"/>
      <c r="H56" s="462"/>
      <c r="I56" s="464">
        <v>0</v>
      </c>
    </row>
    <row r="57" spans="1:9" ht="15" thickBot="1" x14ac:dyDescent="0.4">
      <c r="A57" s="434"/>
      <c r="B57" s="435"/>
      <c r="C57" s="435"/>
      <c r="D57" s="434"/>
      <c r="E57" s="434"/>
      <c r="F57" s="434"/>
      <c r="G57" s="434"/>
      <c r="H57" s="435"/>
      <c r="I57" s="436"/>
    </row>
    <row r="58" spans="1:9" x14ac:dyDescent="0.35">
      <c r="A58" s="465" t="s">
        <v>34</v>
      </c>
      <c r="B58" s="466" t="s">
        <v>211</v>
      </c>
      <c r="C58" s="156"/>
      <c r="D58" s="467"/>
      <c r="E58" s="467"/>
      <c r="F58" s="467"/>
      <c r="G58" s="467"/>
      <c r="H58" s="156"/>
      <c r="I58" s="468">
        <f>SUM(I59:I65)/7</f>
        <v>3.4285714285714284</v>
      </c>
    </row>
    <row r="59" spans="1:9" ht="29" x14ac:dyDescent="0.35">
      <c r="A59" s="190" t="s">
        <v>155</v>
      </c>
      <c r="B59" s="391" t="s">
        <v>35</v>
      </c>
      <c r="C59" s="391" t="s">
        <v>465</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934</v>
      </c>
      <c r="D62" s="384"/>
      <c r="E62" s="384"/>
      <c r="F62" s="384"/>
      <c r="G62" s="384"/>
      <c r="H62" s="391"/>
      <c r="I62" s="333">
        <v>4</v>
      </c>
    </row>
    <row r="63" spans="1:9" ht="29" x14ac:dyDescent="0.35">
      <c r="A63" s="190" t="s">
        <v>159</v>
      </c>
      <c r="B63" s="391" t="s">
        <v>37</v>
      </c>
      <c r="C63" s="391" t="s">
        <v>462</v>
      </c>
      <c r="D63" s="384"/>
      <c r="E63" s="384"/>
      <c r="F63" s="384"/>
      <c r="G63" s="384"/>
      <c r="H63" s="391"/>
      <c r="I63" s="333">
        <v>3</v>
      </c>
    </row>
    <row r="64" spans="1:9" ht="29" x14ac:dyDescent="0.35">
      <c r="A64" s="190" t="s">
        <v>160</v>
      </c>
      <c r="B64" s="391" t="s">
        <v>38</v>
      </c>
      <c r="C64" s="391" t="s">
        <v>463</v>
      </c>
      <c r="D64" s="384"/>
      <c r="E64" s="384"/>
      <c r="F64" s="384"/>
      <c r="G64" s="384"/>
      <c r="H64" s="391"/>
      <c r="I64" s="333">
        <v>3</v>
      </c>
    </row>
    <row r="65" spans="1:9" ht="44" thickBot="1" x14ac:dyDescent="0.4">
      <c r="A65" s="420" t="s">
        <v>161</v>
      </c>
      <c r="B65" s="392" t="s">
        <v>39</v>
      </c>
      <c r="C65" s="392" t="s">
        <v>464</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SUM(I68:I76)/9</f>
        <v>2.6666666666666665</v>
      </c>
    </row>
    <row r="68" spans="1:9" ht="29" x14ac:dyDescent="0.35">
      <c r="A68" s="338" t="s">
        <v>162</v>
      </c>
      <c r="B68" s="139" t="s">
        <v>42</v>
      </c>
      <c r="C68" s="141" t="s">
        <v>1089</v>
      </c>
      <c r="D68" s="140"/>
      <c r="E68" s="140"/>
      <c r="F68" s="140"/>
      <c r="G68" s="140"/>
      <c r="H68" s="141"/>
      <c r="I68" s="142">
        <v>1</v>
      </c>
    </row>
    <row r="69" spans="1:9" x14ac:dyDescent="0.35">
      <c r="A69" s="338" t="s">
        <v>163</v>
      </c>
      <c r="B69" s="139" t="s">
        <v>99</v>
      </c>
      <c r="C69" s="141" t="s">
        <v>1090</v>
      </c>
      <c r="D69" s="140"/>
      <c r="E69" s="140"/>
      <c r="F69" s="140"/>
      <c r="G69" s="140"/>
      <c r="H69" s="141"/>
      <c r="I69" s="142">
        <v>1</v>
      </c>
    </row>
    <row r="70" spans="1:9" ht="90.75" customHeight="1" x14ac:dyDescent="0.35">
      <c r="A70" s="338" t="s">
        <v>164</v>
      </c>
      <c r="B70" s="139" t="s">
        <v>43</v>
      </c>
      <c r="C70" s="141" t="s">
        <v>1125</v>
      </c>
      <c r="D70" s="140"/>
      <c r="E70" s="140"/>
      <c r="F70" s="140"/>
      <c r="G70" s="140"/>
      <c r="H70" s="141"/>
      <c r="I70" s="142">
        <v>3</v>
      </c>
    </row>
    <row r="71" spans="1:9" x14ac:dyDescent="0.35">
      <c r="A71" s="338" t="s">
        <v>165</v>
      </c>
      <c r="B71" s="139" t="s">
        <v>44</v>
      </c>
      <c r="C71" s="141" t="s">
        <v>447</v>
      </c>
      <c r="D71" s="140"/>
      <c r="E71" s="140"/>
      <c r="F71" s="140"/>
      <c r="G71" s="140"/>
      <c r="H71" s="141"/>
      <c r="I71" s="142">
        <v>3</v>
      </c>
    </row>
    <row r="72" spans="1:9" x14ac:dyDescent="0.35">
      <c r="A72" s="338" t="s">
        <v>166</v>
      </c>
      <c r="B72" s="139" t="s">
        <v>100</v>
      </c>
      <c r="C72" s="141" t="s">
        <v>445</v>
      </c>
      <c r="D72" s="140"/>
      <c r="E72" s="140"/>
      <c r="F72" s="140"/>
      <c r="G72" s="140"/>
      <c r="H72" s="141"/>
      <c r="I72" s="142">
        <v>3</v>
      </c>
    </row>
    <row r="73" spans="1:9" x14ac:dyDescent="0.35">
      <c r="A73" s="338" t="s">
        <v>167</v>
      </c>
      <c r="B73" s="339" t="s">
        <v>45</v>
      </c>
      <c r="C73" s="175" t="s">
        <v>444</v>
      </c>
      <c r="D73" s="174"/>
      <c r="E73" s="174"/>
      <c r="F73" s="174"/>
      <c r="G73" s="174"/>
      <c r="H73" s="175"/>
      <c r="I73" s="176">
        <v>4</v>
      </c>
    </row>
    <row r="74" spans="1:9" ht="29" x14ac:dyDescent="0.35">
      <c r="A74" s="338" t="s">
        <v>232</v>
      </c>
      <c r="B74" s="339" t="s">
        <v>233</v>
      </c>
      <c r="C74" s="175" t="s">
        <v>443</v>
      </c>
      <c r="D74" s="174"/>
      <c r="E74" s="174"/>
      <c r="F74" s="174"/>
      <c r="G74" s="174"/>
      <c r="H74" s="175"/>
      <c r="I74" s="176">
        <v>3</v>
      </c>
    </row>
    <row r="75" spans="1:9" ht="29" x14ac:dyDescent="0.35">
      <c r="A75" s="338" t="s">
        <v>234</v>
      </c>
      <c r="B75" s="139" t="s">
        <v>235</v>
      </c>
      <c r="C75" s="175" t="s">
        <v>446</v>
      </c>
      <c r="D75" s="174"/>
      <c r="E75" s="174"/>
      <c r="F75" s="174"/>
      <c r="G75" s="174"/>
      <c r="H75" s="175"/>
      <c r="I75" s="176">
        <v>3</v>
      </c>
    </row>
    <row r="76" spans="1:9" ht="29.5" thickBot="1" x14ac:dyDescent="0.4">
      <c r="A76" s="474" t="s">
        <v>236</v>
      </c>
      <c r="B76" s="397" t="s">
        <v>237</v>
      </c>
      <c r="C76" s="399" t="s">
        <v>446</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5</v>
      </c>
    </row>
    <row r="79" spans="1:9" x14ac:dyDescent="0.35">
      <c r="A79" s="162" t="s">
        <v>168</v>
      </c>
      <c r="B79" s="157" t="s">
        <v>213</v>
      </c>
      <c r="C79" s="157" t="s">
        <v>941</v>
      </c>
      <c r="D79" s="163"/>
      <c r="E79" s="163"/>
      <c r="F79" s="163"/>
      <c r="G79" s="163"/>
      <c r="H79" s="157"/>
      <c r="I79" s="164">
        <v>5</v>
      </c>
    </row>
    <row r="80" spans="1:9" ht="15" thickBot="1" x14ac:dyDescent="0.4">
      <c r="A80" s="480" t="s">
        <v>169</v>
      </c>
      <c r="B80" s="481" t="s">
        <v>48</v>
      </c>
      <c r="C80" s="481" t="s">
        <v>260</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SUM(I83:I87)/5</f>
        <v>2.6</v>
      </c>
    </row>
    <row r="83" spans="1:9" x14ac:dyDescent="0.35">
      <c r="A83" s="136" t="s">
        <v>170</v>
      </c>
      <c r="B83" s="138" t="s">
        <v>214</v>
      </c>
      <c r="C83" s="138" t="s">
        <v>462</v>
      </c>
      <c r="D83" s="137"/>
      <c r="E83" s="137"/>
      <c r="F83" s="137"/>
      <c r="G83" s="137"/>
      <c r="H83" s="138"/>
      <c r="I83" s="334">
        <v>3</v>
      </c>
    </row>
    <row r="84" spans="1:9" ht="29" x14ac:dyDescent="0.35">
      <c r="A84" s="136" t="s">
        <v>171</v>
      </c>
      <c r="B84" s="138" t="s">
        <v>51</v>
      </c>
      <c r="C84" s="138" t="s">
        <v>466</v>
      </c>
      <c r="D84" s="137"/>
      <c r="E84" s="137"/>
      <c r="F84" s="137"/>
      <c r="G84" s="137"/>
      <c r="H84" s="138"/>
      <c r="I84" s="334">
        <v>5</v>
      </c>
    </row>
    <row r="85" spans="1:9" x14ac:dyDescent="0.35">
      <c r="A85" s="136" t="s">
        <v>872</v>
      </c>
      <c r="B85" s="138" t="s">
        <v>52</v>
      </c>
      <c r="C85" s="138" t="s">
        <v>467</v>
      </c>
      <c r="D85" s="137"/>
      <c r="E85" s="137"/>
      <c r="F85" s="137"/>
      <c r="G85" s="137"/>
      <c r="H85" s="138"/>
      <c r="I85" s="334">
        <v>1</v>
      </c>
    </row>
    <row r="86" spans="1:9" ht="29" x14ac:dyDescent="0.35">
      <c r="A86" s="136" t="s">
        <v>172</v>
      </c>
      <c r="B86" s="210" t="s">
        <v>53</v>
      </c>
      <c r="C86" s="138" t="s">
        <v>453</v>
      </c>
      <c r="D86" s="137"/>
      <c r="E86" s="137"/>
      <c r="F86" s="137"/>
      <c r="G86" s="137"/>
      <c r="H86" s="138"/>
      <c r="I86" s="334">
        <v>2</v>
      </c>
    </row>
    <row r="87" spans="1:9" ht="29.5" thickBot="1" x14ac:dyDescent="0.4">
      <c r="A87" s="485" t="s">
        <v>173</v>
      </c>
      <c r="B87" s="143" t="s">
        <v>215</v>
      </c>
      <c r="C87" s="143" t="s">
        <v>452</v>
      </c>
      <c r="D87" s="144"/>
      <c r="E87" s="144"/>
      <c r="F87" s="144"/>
      <c r="G87" s="144"/>
      <c r="H87" s="143"/>
      <c r="I87" s="324">
        <v>2</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SUM(I90:I94)/5</f>
        <v>0.4</v>
      </c>
    </row>
    <row r="90" spans="1:9" x14ac:dyDescent="0.35">
      <c r="A90" s="187" t="s">
        <v>174</v>
      </c>
      <c r="B90" s="188" t="s">
        <v>56</v>
      </c>
      <c r="C90" s="188" t="s">
        <v>285</v>
      </c>
      <c r="D90" s="189"/>
      <c r="E90" s="189"/>
      <c r="F90" s="189"/>
      <c r="G90" s="189"/>
      <c r="H90" s="188"/>
      <c r="I90" s="327">
        <v>1</v>
      </c>
    </row>
    <row r="91" spans="1:9" x14ac:dyDescent="0.35">
      <c r="A91" s="187" t="s">
        <v>175</v>
      </c>
      <c r="B91" s="188" t="s">
        <v>101</v>
      </c>
      <c r="C91" s="188" t="s">
        <v>454</v>
      </c>
      <c r="D91" s="189"/>
      <c r="E91" s="189"/>
      <c r="F91" s="189"/>
      <c r="G91" s="189"/>
      <c r="H91" s="188"/>
      <c r="I91" s="327">
        <v>1</v>
      </c>
    </row>
    <row r="92" spans="1:9" x14ac:dyDescent="0.35">
      <c r="A92" s="187" t="s">
        <v>873</v>
      </c>
      <c r="B92" s="188" t="s">
        <v>57</v>
      </c>
      <c r="C92" s="188" t="s">
        <v>455</v>
      </c>
      <c r="D92" s="189"/>
      <c r="E92" s="189"/>
      <c r="F92" s="189"/>
      <c r="G92" s="189"/>
      <c r="H92" s="188"/>
      <c r="I92" s="327">
        <v>0</v>
      </c>
    </row>
    <row r="93" spans="1:9" x14ac:dyDescent="0.35">
      <c r="A93" s="187" t="s">
        <v>176</v>
      </c>
      <c r="B93" s="188" t="s">
        <v>58</v>
      </c>
      <c r="C93" s="188" t="s">
        <v>456</v>
      </c>
      <c r="D93" s="189"/>
      <c r="E93" s="189"/>
      <c r="F93" s="189"/>
      <c r="G93" s="189"/>
      <c r="H93" s="188"/>
      <c r="I93" s="327">
        <v>0</v>
      </c>
    </row>
    <row r="94" spans="1:9" ht="15" thickBot="1" x14ac:dyDescent="0.4">
      <c r="A94" s="441" t="s">
        <v>177</v>
      </c>
      <c r="B94" s="159" t="s">
        <v>59</v>
      </c>
      <c r="C94" s="159" t="s">
        <v>457</v>
      </c>
      <c r="D94" s="177"/>
      <c r="E94" s="177"/>
      <c r="F94" s="177"/>
      <c r="G94" s="177"/>
      <c r="H94" s="159"/>
      <c r="I94" s="442">
        <v>0</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x14ac:dyDescent="0.35">
      <c r="A120" s="452" t="s">
        <v>72</v>
      </c>
      <c r="B120" s="453" t="s">
        <v>73</v>
      </c>
      <c r="C120" s="160"/>
      <c r="D120" s="454"/>
      <c r="E120" s="454"/>
      <c r="F120" s="454"/>
      <c r="G120" s="454"/>
      <c r="H120" s="160"/>
      <c r="I120" s="455">
        <f>SUM(I121:I123)/3</f>
        <v>1.3333333333333333</v>
      </c>
    </row>
    <row r="121" spans="1:10" ht="29" x14ac:dyDescent="0.35">
      <c r="A121" s="183" t="s">
        <v>198</v>
      </c>
      <c r="B121" s="580" t="s">
        <v>238</v>
      </c>
      <c r="C121" s="184" t="s">
        <v>461</v>
      </c>
      <c r="D121" s="185"/>
      <c r="E121" s="185"/>
      <c r="F121" s="185"/>
      <c r="G121" s="185"/>
      <c r="H121" s="184"/>
      <c r="I121" s="186">
        <v>4</v>
      </c>
    </row>
    <row r="122" spans="1:10" x14ac:dyDescent="0.35">
      <c r="A122" s="183" t="s">
        <v>199</v>
      </c>
      <c r="B122" s="580" t="s">
        <v>239</v>
      </c>
      <c r="C122" s="184" t="s">
        <v>458</v>
      </c>
      <c r="D122" s="185"/>
      <c r="E122" s="185"/>
      <c r="F122" s="185"/>
      <c r="G122" s="185"/>
      <c r="H122" s="184"/>
      <c r="I122" s="186">
        <v>0</v>
      </c>
    </row>
    <row r="123" spans="1:10" ht="29.5" thickBot="1" x14ac:dyDescent="0.4">
      <c r="A123" s="456" t="s">
        <v>200</v>
      </c>
      <c r="B123" s="582" t="s">
        <v>240</v>
      </c>
      <c r="C123" s="152" t="s">
        <v>459</v>
      </c>
      <c r="D123" s="172"/>
      <c r="E123" s="172"/>
      <c r="F123" s="172"/>
      <c r="G123" s="172"/>
      <c r="H123" s="152"/>
      <c r="I123" s="173">
        <v>0</v>
      </c>
    </row>
    <row r="125" spans="1:10" ht="15" thickBot="1" x14ac:dyDescent="0.4">
      <c r="B125" s="526"/>
      <c r="C125" s="488"/>
    </row>
    <row r="126" spans="1:10" ht="15" customHeight="1" thickTop="1" thickBot="1" x14ac:dyDescent="0.4">
      <c r="B126" s="395" t="s">
        <v>84</v>
      </c>
      <c r="C126" s="615" t="s">
        <v>460</v>
      </c>
      <c r="D126" s="629"/>
      <c r="E126" s="629"/>
      <c r="F126" s="629"/>
      <c r="G126" s="629"/>
      <c r="H126" s="629"/>
      <c r="I126" s="630"/>
      <c r="J126" s="488"/>
    </row>
    <row r="127" spans="1:10" ht="15" thickTop="1" x14ac:dyDescent="0.35">
      <c r="C127" s="608"/>
      <c r="D127" s="609"/>
      <c r="E127" s="609"/>
      <c r="F127" s="609"/>
      <c r="G127" s="609"/>
      <c r="H127" s="609"/>
      <c r="I127" s="610"/>
      <c r="J127" s="488"/>
    </row>
    <row r="128" spans="1:10" x14ac:dyDescent="0.35">
      <c r="C128" s="608"/>
      <c r="D128" s="609"/>
      <c r="E128" s="609"/>
      <c r="F128" s="609"/>
      <c r="G128" s="609"/>
      <c r="H128" s="609"/>
      <c r="I128" s="610"/>
      <c r="J128" s="488"/>
    </row>
    <row r="129" spans="2:10" x14ac:dyDescent="0.35">
      <c r="B129" s="123"/>
      <c r="C129" s="608"/>
      <c r="D129" s="609"/>
      <c r="E129" s="609"/>
      <c r="F129" s="609"/>
      <c r="G129" s="609"/>
      <c r="H129" s="609"/>
      <c r="I129" s="610"/>
      <c r="J129" s="488"/>
    </row>
    <row r="130" spans="2:10" ht="15" thickBot="1" x14ac:dyDescent="0.4">
      <c r="B130" s="123"/>
      <c r="C130" s="611"/>
      <c r="D130" s="612"/>
      <c r="E130" s="612"/>
      <c r="F130" s="612"/>
      <c r="G130" s="612"/>
      <c r="H130" s="612"/>
      <c r="I130" s="613"/>
      <c r="J130" s="488"/>
    </row>
    <row r="131" spans="2:10" ht="15" thickTop="1" x14ac:dyDescent="0.35">
      <c r="B131" s="123"/>
      <c r="I131" s="489"/>
      <c r="J131" s="488"/>
    </row>
    <row r="132" spans="2:10" x14ac:dyDescent="0.35">
      <c r="B132" s="123"/>
      <c r="I132" s="489"/>
    </row>
    <row r="133" spans="2:10" x14ac:dyDescent="0.35">
      <c r="B133" s="123"/>
      <c r="I133" s="489"/>
    </row>
    <row r="134" spans="2:10" x14ac:dyDescent="0.35">
      <c r="B134" s="123"/>
      <c r="I134" s="489"/>
    </row>
    <row r="135" spans="2:10" x14ac:dyDescent="0.35">
      <c r="B135" s="123"/>
      <c r="I135" s="489"/>
    </row>
    <row r="136" spans="2:10" x14ac:dyDescent="0.35">
      <c r="B136" s="123"/>
      <c r="I136" s="489"/>
    </row>
    <row r="137" spans="2:10" x14ac:dyDescent="0.35">
      <c r="B137" s="123"/>
      <c r="I137" s="489"/>
    </row>
    <row r="138" spans="2:10" x14ac:dyDescent="0.35">
      <c r="B138" s="123"/>
      <c r="I138" s="489"/>
    </row>
    <row r="139" spans="2:10" x14ac:dyDescent="0.35">
      <c r="B139" s="123"/>
      <c r="I139" s="489"/>
    </row>
    <row r="140" spans="2:10" x14ac:dyDescent="0.35">
      <c r="B140" s="123"/>
      <c r="I140" s="489"/>
    </row>
    <row r="141" spans="2:10" x14ac:dyDescent="0.35">
      <c r="B141" s="123"/>
      <c r="I141" s="489"/>
    </row>
    <row r="142" spans="2:10" x14ac:dyDescent="0.35">
      <c r="B142" s="123"/>
      <c r="I142" s="489"/>
    </row>
    <row r="143" spans="2:10" x14ac:dyDescent="0.35">
      <c r="B143" s="123"/>
    </row>
  </sheetData>
  <mergeCells count="1">
    <mergeCell ref="C126:I130"/>
  </mergeCells>
  <pageMargins left="0.70866141732283472" right="0.70866141732283472" top="0.74803149606299213" bottom="0.74803149606299213" header="0.31496062992125984" footer="0.31496062992125984"/>
  <pageSetup scale="75"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5">
      <c r="A1" s="91"/>
      <c r="B1" s="92" t="s">
        <v>1100</v>
      </c>
      <c r="C1" s="93" t="s">
        <v>103</v>
      </c>
      <c r="F1" s="60" t="s">
        <v>104</v>
      </c>
      <c r="G1" s="94" t="s">
        <v>110</v>
      </c>
      <c r="H1" s="60" t="s">
        <v>105</v>
      </c>
      <c r="I1" s="60" t="s">
        <v>106</v>
      </c>
      <c r="J1" s="60" t="s">
        <v>107</v>
      </c>
      <c r="K1" s="94" t="s">
        <v>109</v>
      </c>
    </row>
    <row r="2" spans="1:11" ht="15" x14ac:dyDescent="0.2">
      <c r="A2" s="98"/>
      <c r="B2" s="99" t="s">
        <v>88</v>
      </c>
      <c r="C2" s="100" t="str">
        <f>'F. King Island'!C3</f>
        <v>King Island</v>
      </c>
    </row>
    <row r="3" spans="1:11" ht="15" x14ac:dyDescent="0.2">
      <c r="A3" s="98"/>
      <c r="B3" s="99" t="s">
        <v>89</v>
      </c>
      <c r="C3" s="318" t="str">
        <f>'F. King Island'!C4</f>
        <v>Bella Coola</v>
      </c>
      <c r="E3" s="102" t="s">
        <v>116</v>
      </c>
      <c r="F3" s="102" t="s">
        <v>111</v>
      </c>
      <c r="G3" s="102" t="s">
        <v>117</v>
      </c>
      <c r="H3" s="102" t="s">
        <v>112</v>
      </c>
      <c r="I3" s="102" t="s">
        <v>113</v>
      </c>
      <c r="J3" s="102" t="s">
        <v>114</v>
      </c>
      <c r="K3" s="102" t="s">
        <v>441</v>
      </c>
    </row>
    <row r="4" spans="1:11" ht="15" x14ac:dyDescent="0.2">
      <c r="A4" s="98"/>
      <c r="B4" s="99" t="s">
        <v>87</v>
      </c>
      <c r="C4" s="318" t="str">
        <f>'F. King Island'!C5</f>
        <v>Williams Lake</v>
      </c>
      <c r="E4" s="103"/>
      <c r="F4" s="146">
        <f>C51</f>
        <v>0.5</v>
      </c>
      <c r="G4" s="146">
        <f>(C40+C57+C45+C95)/4</f>
        <v>2.1904761904761907</v>
      </c>
      <c r="H4" s="146">
        <f>C34</f>
        <v>2</v>
      </c>
      <c r="I4" s="146">
        <f>C66</f>
        <v>2.6666666666666665</v>
      </c>
      <c r="J4" s="146">
        <f>(C9+C25+C113)/3</f>
        <v>3.4047619047619047</v>
      </c>
      <c r="K4" s="146">
        <f>(C77+C81+C88+C119)/4</f>
        <v>2.3333333333333335</v>
      </c>
    </row>
    <row r="5" spans="1:11" ht="15" x14ac:dyDescent="0.2">
      <c r="A5" s="98"/>
      <c r="B5" s="101" t="s">
        <v>5</v>
      </c>
      <c r="C5" s="318" t="str">
        <f>'F. King Island'!C6</f>
        <v>Labouchere Channel, 093D06</v>
      </c>
    </row>
    <row r="6" spans="1:11" ht="15" x14ac:dyDescent="0.2">
      <c r="A6" s="98"/>
      <c r="B6" s="101" t="s">
        <v>6</v>
      </c>
      <c r="C6" s="318" t="str">
        <f>'F. King Island'!C7</f>
        <v>93D.044</v>
      </c>
    </row>
    <row r="7" spans="1:11" ht="15" x14ac:dyDescent="0.2">
      <c r="A7" s="6"/>
      <c r="B7" s="8"/>
      <c r="C7" s="7"/>
    </row>
    <row r="8" spans="1:11" ht="20.149999999999999" thickBot="1" x14ac:dyDescent="0.3">
      <c r="A8" s="6"/>
      <c r="B8" s="125" t="str">
        <f>'F. King Island'!B9</f>
        <v>King Island</v>
      </c>
      <c r="C8" s="7"/>
    </row>
    <row r="9" spans="1:11" ht="15" x14ac:dyDescent="0.2">
      <c r="A9" s="18" t="s">
        <v>7</v>
      </c>
      <c r="B9" s="19" t="s">
        <v>206</v>
      </c>
      <c r="C9" s="82">
        <f>'F. King Island'!I10</f>
        <v>2.7857142857142856</v>
      </c>
    </row>
    <row r="10" spans="1:11" ht="15" x14ac:dyDescent="0.25">
      <c r="A10" s="20" t="s">
        <v>119</v>
      </c>
      <c r="B10" s="5" t="s">
        <v>94</v>
      </c>
      <c r="C10" s="65">
        <f>'F. King Island'!I11</f>
        <v>5</v>
      </c>
    </row>
    <row r="11" spans="1:11" ht="15" x14ac:dyDescent="0.25">
      <c r="A11" s="20" t="s">
        <v>120</v>
      </c>
      <c r="B11" s="5" t="s">
        <v>8</v>
      </c>
      <c r="C11" s="291">
        <f>'F. King Island'!I12</f>
        <v>3</v>
      </c>
    </row>
    <row r="12" spans="1:11" ht="15" x14ac:dyDescent="0.25">
      <c r="A12" s="20" t="s">
        <v>121</v>
      </c>
      <c r="B12" s="5" t="s">
        <v>224</v>
      </c>
      <c r="C12" s="291">
        <f>'F. King Island'!I13</f>
        <v>3</v>
      </c>
    </row>
    <row r="13" spans="1:11" ht="15" x14ac:dyDescent="0.25">
      <c r="A13" s="20" t="s">
        <v>122</v>
      </c>
      <c r="B13" s="5" t="s">
        <v>92</v>
      </c>
      <c r="C13" s="291">
        <f>'F. King Island'!I14</f>
        <v>3</v>
      </c>
    </row>
    <row r="14" spans="1:11" ht="15" x14ac:dyDescent="0.25">
      <c r="A14" s="20" t="s">
        <v>123</v>
      </c>
      <c r="B14" s="5" t="s">
        <v>91</v>
      </c>
      <c r="C14" s="291">
        <f>'F. King Island'!I15</f>
        <v>0</v>
      </c>
    </row>
    <row r="15" spans="1:11" ht="15" x14ac:dyDescent="0.25">
      <c r="A15" s="20" t="s">
        <v>124</v>
      </c>
      <c r="B15" s="5" t="s">
        <v>93</v>
      </c>
      <c r="C15" s="291">
        <f>'F. King Island'!I16</f>
        <v>5</v>
      </c>
    </row>
    <row r="16" spans="1:11" ht="15" x14ac:dyDescent="0.25">
      <c r="A16" s="20" t="s">
        <v>125</v>
      </c>
      <c r="B16" s="5" t="s">
        <v>203</v>
      </c>
      <c r="C16" s="291">
        <f>'F. King Island'!I17</f>
        <v>2</v>
      </c>
    </row>
    <row r="17" spans="1:3" ht="15" x14ac:dyDescent="0.25">
      <c r="A17" s="20" t="s">
        <v>126</v>
      </c>
      <c r="B17" s="5" t="s">
        <v>9</v>
      </c>
      <c r="C17" s="291">
        <f>'F. King Island'!I18</f>
        <v>2</v>
      </c>
    </row>
    <row r="18" spans="1:3" ht="15" x14ac:dyDescent="0.25">
      <c r="A18" s="20" t="s">
        <v>127</v>
      </c>
      <c r="B18" s="5" t="s">
        <v>10</v>
      </c>
      <c r="C18" s="291">
        <f>'F. King Island'!I19</f>
        <v>3</v>
      </c>
    </row>
    <row r="19" spans="1:3" ht="15" x14ac:dyDescent="0.25">
      <c r="A19" s="20" t="s">
        <v>128</v>
      </c>
      <c r="B19" s="5" t="s">
        <v>96</v>
      </c>
      <c r="C19" s="291">
        <f>'F. King Island'!I20</f>
        <v>5</v>
      </c>
    </row>
    <row r="20" spans="1:3" x14ac:dyDescent="0.35">
      <c r="A20" s="20" t="s">
        <v>129</v>
      </c>
      <c r="B20" s="5" t="s">
        <v>225</v>
      </c>
      <c r="C20" s="291">
        <f>'F. King Island'!I21</f>
        <v>1</v>
      </c>
    </row>
    <row r="21" spans="1:3" x14ac:dyDescent="0.35">
      <c r="A21" s="20" t="s">
        <v>130</v>
      </c>
      <c r="B21" s="5" t="s">
        <v>204</v>
      </c>
      <c r="C21" s="291">
        <f>'F. King Island'!I22</f>
        <v>3</v>
      </c>
    </row>
    <row r="22" spans="1:3" x14ac:dyDescent="0.35">
      <c r="A22" s="20" t="s">
        <v>131</v>
      </c>
      <c r="B22" s="5" t="s">
        <v>90</v>
      </c>
      <c r="C22" s="291">
        <f>'F. King Island'!I23</f>
        <v>1</v>
      </c>
    </row>
    <row r="23" spans="1:3" ht="29.5" thickBot="1" x14ac:dyDescent="0.4">
      <c r="A23" s="105" t="s">
        <v>132</v>
      </c>
      <c r="B23" s="106" t="s">
        <v>226</v>
      </c>
      <c r="C23" s="291">
        <f>'F. King Island'!I24</f>
        <v>3</v>
      </c>
    </row>
    <row r="24" spans="1:3" ht="15" thickBot="1" x14ac:dyDescent="0.4">
      <c r="A24" s="24"/>
      <c r="B24" s="25"/>
      <c r="C24" s="63"/>
    </row>
    <row r="25" spans="1:3" x14ac:dyDescent="0.35">
      <c r="A25" s="26" t="s">
        <v>11</v>
      </c>
      <c r="B25" s="27" t="s">
        <v>12</v>
      </c>
      <c r="C25" s="83">
        <f>'F. King Island'!I26</f>
        <v>2.4285714285714284</v>
      </c>
    </row>
    <row r="26" spans="1:3" x14ac:dyDescent="0.35">
      <c r="A26" s="28" t="s">
        <v>133</v>
      </c>
      <c r="B26" s="9" t="s">
        <v>13</v>
      </c>
      <c r="C26" s="67">
        <f>'F. King Island'!I27</f>
        <v>1</v>
      </c>
    </row>
    <row r="27" spans="1:3" x14ac:dyDescent="0.35">
      <c r="A27" s="28" t="s">
        <v>134</v>
      </c>
      <c r="B27" s="9" t="s">
        <v>205</v>
      </c>
      <c r="C27" s="67">
        <f>'F. King Island'!I28</f>
        <v>5</v>
      </c>
    </row>
    <row r="28" spans="1:3" x14ac:dyDescent="0.35">
      <c r="A28" s="28" t="s">
        <v>135</v>
      </c>
      <c r="B28" s="9" t="s">
        <v>14</v>
      </c>
      <c r="C28" s="67">
        <f>'F. King Island'!I29</f>
        <v>3</v>
      </c>
    </row>
    <row r="29" spans="1:3" x14ac:dyDescent="0.35">
      <c r="A29" s="28" t="s">
        <v>136</v>
      </c>
      <c r="B29" s="9" t="s">
        <v>15</v>
      </c>
      <c r="C29" s="67">
        <f>'F. King Island'!I30</f>
        <v>3</v>
      </c>
    </row>
    <row r="30" spans="1:3" x14ac:dyDescent="0.35">
      <c r="A30" s="28" t="s">
        <v>137</v>
      </c>
      <c r="B30" s="9" t="s">
        <v>16</v>
      </c>
      <c r="C30" s="67">
        <f>'F. King Island'!I31</f>
        <v>2</v>
      </c>
    </row>
    <row r="31" spans="1:3" ht="29" x14ac:dyDescent="0.35">
      <c r="A31" s="108" t="s">
        <v>138</v>
      </c>
      <c r="B31" s="109" t="s">
        <v>207</v>
      </c>
      <c r="C31" s="67">
        <f>'F. King Island'!I32</f>
        <v>2</v>
      </c>
    </row>
    <row r="32" spans="1:3" ht="15" thickBot="1" x14ac:dyDescent="0.4">
      <c r="A32" s="28" t="s">
        <v>139</v>
      </c>
      <c r="B32" s="29" t="s">
        <v>17</v>
      </c>
      <c r="C32" s="68">
        <f>'F. King Island'!I33</f>
        <v>1</v>
      </c>
    </row>
    <row r="33" spans="1:3" ht="15" thickBot="1" x14ac:dyDescent="0.4">
      <c r="A33" s="24"/>
      <c r="B33" s="25"/>
      <c r="C33" s="63"/>
    </row>
    <row r="34" spans="1:3" x14ac:dyDescent="0.35">
      <c r="A34" s="30" t="s">
        <v>18</v>
      </c>
      <c r="B34" s="31" t="s">
        <v>19</v>
      </c>
      <c r="C34" s="84">
        <f>'F. King Island'!I35</f>
        <v>2</v>
      </c>
    </row>
    <row r="35" spans="1:3" x14ac:dyDescent="0.35">
      <c r="A35" s="32" t="s">
        <v>140</v>
      </c>
      <c r="B35" s="10" t="s">
        <v>97</v>
      </c>
      <c r="C35" s="69">
        <f>'F. King Island'!I36</f>
        <v>1</v>
      </c>
    </row>
    <row r="36" spans="1:3" x14ac:dyDescent="0.35">
      <c r="A36" s="32" t="s">
        <v>141</v>
      </c>
      <c r="B36" s="10" t="s">
        <v>20</v>
      </c>
      <c r="C36" s="69">
        <f>'F. King Island'!I37</f>
        <v>3</v>
      </c>
    </row>
    <row r="37" spans="1:3" x14ac:dyDescent="0.35">
      <c r="A37" s="32" t="s">
        <v>142</v>
      </c>
      <c r="B37" s="10" t="s">
        <v>21</v>
      </c>
      <c r="C37" s="69">
        <f>'F. King Island'!I38</f>
        <v>2</v>
      </c>
    </row>
    <row r="38" spans="1:3" ht="15" thickBot="1" x14ac:dyDescent="0.4">
      <c r="A38" s="32" t="s">
        <v>143</v>
      </c>
      <c r="B38" s="33" t="s">
        <v>86</v>
      </c>
      <c r="C38" s="70">
        <f>'F. King Island'!I39</f>
        <v>2</v>
      </c>
    </row>
    <row r="39" spans="1:3" ht="15" thickBot="1" x14ac:dyDescent="0.4">
      <c r="A39" s="24"/>
      <c r="B39" s="25"/>
      <c r="C39" s="64"/>
    </row>
    <row r="40" spans="1:3" ht="29" x14ac:dyDescent="0.35">
      <c r="A40" s="36" t="s">
        <v>22</v>
      </c>
      <c r="B40" s="37" t="s">
        <v>227</v>
      </c>
      <c r="C40" s="85">
        <f>'F. King Island'!I41</f>
        <v>2.3333333333333335</v>
      </c>
    </row>
    <row r="41" spans="1:3" x14ac:dyDescent="0.35">
      <c r="A41" s="38" t="s">
        <v>144</v>
      </c>
      <c r="B41" s="11" t="s">
        <v>23</v>
      </c>
      <c r="C41" s="71">
        <f>'F. King Island'!I42</f>
        <v>3</v>
      </c>
    </row>
    <row r="42" spans="1:3" ht="29" x14ac:dyDescent="0.35">
      <c r="A42" s="111" t="s">
        <v>145</v>
      </c>
      <c r="B42" s="112" t="s">
        <v>228</v>
      </c>
      <c r="C42" s="71">
        <f>'F. King Island'!I43</f>
        <v>1</v>
      </c>
    </row>
    <row r="43" spans="1:3" ht="15" thickBot="1" x14ac:dyDescent="0.4">
      <c r="A43" s="38" t="s">
        <v>146</v>
      </c>
      <c r="B43" s="39" t="s">
        <v>24</v>
      </c>
      <c r="C43" s="72">
        <f>'F. King Island'!I44</f>
        <v>3</v>
      </c>
    </row>
    <row r="44" spans="1:3" ht="15" thickBot="1" x14ac:dyDescent="0.4">
      <c r="A44" s="24"/>
      <c r="B44" s="25"/>
      <c r="C44" s="63"/>
    </row>
    <row r="45" spans="1:3" x14ac:dyDescent="0.35">
      <c r="A45" s="40" t="s">
        <v>25</v>
      </c>
      <c r="B45" s="41" t="s">
        <v>26</v>
      </c>
      <c r="C45" s="86">
        <f>'F. King Island'!I44</f>
        <v>3</v>
      </c>
    </row>
    <row r="46" spans="1:3" x14ac:dyDescent="0.35">
      <c r="A46" s="42" t="s">
        <v>147</v>
      </c>
      <c r="B46" s="12" t="s">
        <v>208</v>
      </c>
      <c r="C46" s="73">
        <f>'F. King Island'!I45</f>
        <v>0</v>
      </c>
    </row>
    <row r="47" spans="1:3" x14ac:dyDescent="0.35">
      <c r="A47" s="42" t="s">
        <v>148</v>
      </c>
      <c r="B47" s="12" t="s">
        <v>209</v>
      </c>
      <c r="C47" s="73">
        <f>'F. King Island'!I46</f>
        <v>2.75</v>
      </c>
    </row>
    <row r="48" spans="1:3" x14ac:dyDescent="0.35">
      <c r="A48" s="42" t="s">
        <v>149</v>
      </c>
      <c r="B48" s="12" t="s">
        <v>27</v>
      </c>
      <c r="C48" s="73">
        <f>'F. King Island'!I47</f>
        <v>3</v>
      </c>
    </row>
    <row r="49" spans="1:3" ht="15" thickBot="1" x14ac:dyDescent="0.4">
      <c r="A49" s="42" t="s">
        <v>150</v>
      </c>
      <c r="B49" s="43" t="s">
        <v>210</v>
      </c>
      <c r="C49" s="74">
        <f>'F. King Island'!I48</f>
        <v>5</v>
      </c>
    </row>
    <row r="50" spans="1:3" ht="15" thickBot="1" x14ac:dyDescent="0.4">
      <c r="A50" s="24"/>
      <c r="B50" s="25"/>
      <c r="C50" s="63"/>
    </row>
    <row r="51" spans="1:3" x14ac:dyDescent="0.35">
      <c r="A51" s="44" t="s">
        <v>28</v>
      </c>
      <c r="B51" s="45" t="s">
        <v>29</v>
      </c>
      <c r="C51" s="87">
        <f>'F. King Island'!I52</f>
        <v>0.5</v>
      </c>
    </row>
    <row r="52" spans="1:3" x14ac:dyDescent="0.35">
      <c r="A52" s="46" t="s">
        <v>151</v>
      </c>
      <c r="B52" s="13" t="s">
        <v>30</v>
      </c>
      <c r="C52" s="75">
        <f>'F. King Island'!I53</f>
        <v>1</v>
      </c>
    </row>
    <row r="53" spans="1:3" x14ac:dyDescent="0.35">
      <c r="A53" s="46" t="s">
        <v>152</v>
      </c>
      <c r="B53" s="13" t="s">
        <v>31</v>
      </c>
      <c r="C53" s="75">
        <f>'F. King Island'!I54</f>
        <v>1</v>
      </c>
    </row>
    <row r="54" spans="1:3" x14ac:dyDescent="0.35">
      <c r="A54" s="46" t="s">
        <v>153</v>
      </c>
      <c r="B54" s="13" t="s">
        <v>32</v>
      </c>
      <c r="C54" s="75">
        <f>'F. King Island'!I55</f>
        <v>0</v>
      </c>
    </row>
    <row r="55" spans="1:3" ht="15" thickBot="1" x14ac:dyDescent="0.4">
      <c r="A55" s="46" t="s">
        <v>154</v>
      </c>
      <c r="B55" s="47" t="s">
        <v>33</v>
      </c>
      <c r="C55" s="76">
        <f>'F. King Island'!I56</f>
        <v>0</v>
      </c>
    </row>
    <row r="56" spans="1:3" ht="15" thickBot="1" x14ac:dyDescent="0.4">
      <c r="A56" s="24"/>
      <c r="B56" s="25"/>
      <c r="C56" s="63"/>
    </row>
    <row r="57" spans="1:3" x14ac:dyDescent="0.35">
      <c r="A57" s="48" t="s">
        <v>34</v>
      </c>
      <c r="B57" s="49" t="s">
        <v>211</v>
      </c>
      <c r="C57" s="88">
        <f>'F. King Island'!I58</f>
        <v>3.4285714285714284</v>
      </c>
    </row>
    <row r="58" spans="1:3" x14ac:dyDescent="0.35">
      <c r="A58" s="50" t="s">
        <v>155</v>
      </c>
      <c r="B58" s="14" t="s">
        <v>35</v>
      </c>
      <c r="C58" s="77">
        <f>'F. King Island'!I59</f>
        <v>3</v>
      </c>
    </row>
    <row r="59" spans="1:3" x14ac:dyDescent="0.35">
      <c r="A59" s="50" t="s">
        <v>156</v>
      </c>
      <c r="B59" s="14" t="s">
        <v>212</v>
      </c>
      <c r="C59" s="77">
        <f>'F. King Island'!I60</f>
        <v>3</v>
      </c>
    </row>
    <row r="60" spans="1:3" x14ac:dyDescent="0.35">
      <c r="A60" s="50" t="s">
        <v>157</v>
      </c>
      <c r="B60" s="14" t="s">
        <v>98</v>
      </c>
      <c r="C60" s="77">
        <f>'F. King Island'!I61</f>
        <v>3</v>
      </c>
    </row>
    <row r="61" spans="1:3" x14ac:dyDescent="0.35">
      <c r="A61" s="50" t="s">
        <v>158</v>
      </c>
      <c r="B61" s="14" t="s">
        <v>36</v>
      </c>
      <c r="C61" s="77">
        <f>'F. King Island'!I62</f>
        <v>4</v>
      </c>
    </row>
    <row r="62" spans="1:3" x14ac:dyDescent="0.35">
      <c r="A62" s="50" t="s">
        <v>159</v>
      </c>
      <c r="B62" s="14" t="s">
        <v>37</v>
      </c>
      <c r="C62" s="77">
        <f>'F. King Island'!I63</f>
        <v>3</v>
      </c>
    </row>
    <row r="63" spans="1:3" x14ac:dyDescent="0.35">
      <c r="A63" s="114" t="s">
        <v>160</v>
      </c>
      <c r="B63" s="115" t="s">
        <v>38</v>
      </c>
      <c r="C63" s="116">
        <f>'F. King Island'!I64</f>
        <v>3</v>
      </c>
    </row>
    <row r="64" spans="1:3" ht="15" thickBot="1" x14ac:dyDescent="0.4">
      <c r="A64" s="50" t="s">
        <v>161</v>
      </c>
      <c r="B64" s="51" t="s">
        <v>39</v>
      </c>
      <c r="C64" s="78">
        <f>'F. King Island'!I65</f>
        <v>5</v>
      </c>
    </row>
    <row r="65" spans="1:3" ht="15" thickBot="1" x14ac:dyDescent="0.4">
      <c r="A65" s="24"/>
      <c r="B65" s="25"/>
      <c r="C65" s="63"/>
    </row>
    <row r="66" spans="1:3" x14ac:dyDescent="0.35">
      <c r="A66" s="52" t="s">
        <v>40</v>
      </c>
      <c r="B66" s="53" t="s">
        <v>41</v>
      </c>
      <c r="C66" s="89">
        <f>'F. King Island'!I67</f>
        <v>2.6666666666666665</v>
      </c>
    </row>
    <row r="67" spans="1:3" x14ac:dyDescent="0.35">
      <c r="A67" s="54" t="s">
        <v>162</v>
      </c>
      <c r="B67" s="15" t="s">
        <v>42</v>
      </c>
      <c r="C67" s="79">
        <f>'F. King Island'!I68</f>
        <v>1</v>
      </c>
    </row>
    <row r="68" spans="1:3" x14ac:dyDescent="0.35">
      <c r="A68" s="54" t="s">
        <v>163</v>
      </c>
      <c r="B68" s="15" t="s">
        <v>99</v>
      </c>
      <c r="C68" s="79">
        <f>'F. King Island'!I69</f>
        <v>1</v>
      </c>
    </row>
    <row r="69" spans="1:3" x14ac:dyDescent="0.35">
      <c r="A69" s="54" t="s">
        <v>164</v>
      </c>
      <c r="B69" s="15" t="s">
        <v>43</v>
      </c>
      <c r="C69" s="79">
        <f>'F. King Island'!I70</f>
        <v>3</v>
      </c>
    </row>
    <row r="70" spans="1:3" x14ac:dyDescent="0.35">
      <c r="A70" s="54" t="s">
        <v>165</v>
      </c>
      <c r="B70" s="15" t="s">
        <v>44</v>
      </c>
      <c r="C70" s="79">
        <f>'F. King Island'!I71</f>
        <v>3</v>
      </c>
    </row>
    <row r="71" spans="1:3" x14ac:dyDescent="0.35">
      <c r="A71" s="54" t="s">
        <v>166</v>
      </c>
      <c r="B71" s="15" t="s">
        <v>100</v>
      </c>
      <c r="C71" s="79">
        <f>'F. King Island'!I72</f>
        <v>3</v>
      </c>
    </row>
    <row r="72" spans="1:3" x14ac:dyDescent="0.35">
      <c r="A72" s="54" t="s">
        <v>167</v>
      </c>
      <c r="B72" s="120" t="s">
        <v>45</v>
      </c>
      <c r="C72" s="79">
        <f>'F. King Island'!I73</f>
        <v>4</v>
      </c>
    </row>
    <row r="73" spans="1:3" ht="29" x14ac:dyDescent="0.35">
      <c r="A73" s="121" t="s">
        <v>232</v>
      </c>
      <c r="B73" s="122" t="s">
        <v>233</v>
      </c>
      <c r="C73" s="79">
        <f>'F. King Island'!I74</f>
        <v>3</v>
      </c>
    </row>
    <row r="74" spans="1:3" ht="29" x14ac:dyDescent="0.35">
      <c r="A74" s="121" t="s">
        <v>234</v>
      </c>
      <c r="B74" s="15" t="s">
        <v>235</v>
      </c>
      <c r="C74" s="79">
        <f>'F. King Island'!I75</f>
        <v>3</v>
      </c>
    </row>
    <row r="75" spans="1:3" ht="15" thickBot="1" x14ac:dyDescent="0.4">
      <c r="A75" s="54" t="s">
        <v>236</v>
      </c>
      <c r="B75" s="55" t="s">
        <v>237</v>
      </c>
      <c r="C75" s="79">
        <f>'F. King Island'!I76</f>
        <v>3</v>
      </c>
    </row>
    <row r="76" spans="1:3" ht="15" thickBot="1" x14ac:dyDescent="0.4">
      <c r="A76" s="24"/>
      <c r="B76" s="25"/>
      <c r="C76" s="64"/>
    </row>
    <row r="77" spans="1:3" x14ac:dyDescent="0.35">
      <c r="A77" s="56" t="s">
        <v>46</v>
      </c>
      <c r="B77" s="57" t="s">
        <v>47</v>
      </c>
      <c r="C77" s="90">
        <f>'F. King Island'!I78</f>
        <v>5</v>
      </c>
    </row>
    <row r="78" spans="1:3" x14ac:dyDescent="0.35">
      <c r="A78" s="58" t="s">
        <v>168</v>
      </c>
      <c r="B78" s="16" t="s">
        <v>213</v>
      </c>
      <c r="C78" s="80">
        <f>'F. King Island'!I79</f>
        <v>5</v>
      </c>
    </row>
    <row r="79" spans="1:3" ht="15" thickBot="1" x14ac:dyDescent="0.4">
      <c r="A79" s="58" t="s">
        <v>169</v>
      </c>
      <c r="B79" s="59" t="s">
        <v>48</v>
      </c>
      <c r="C79" s="81">
        <f>'F. King Island'!I80</f>
        <v>5</v>
      </c>
    </row>
    <row r="80" spans="1:3" ht="15" thickBot="1" x14ac:dyDescent="0.4">
      <c r="A80" s="24"/>
      <c r="B80" s="25"/>
      <c r="C80" s="63"/>
    </row>
    <row r="81" spans="1:3" x14ac:dyDescent="0.35">
      <c r="A81" s="18" t="s">
        <v>49</v>
      </c>
      <c r="B81" s="19" t="s">
        <v>50</v>
      </c>
      <c r="C81" s="82">
        <f>'F. King Island'!I82</f>
        <v>2.6</v>
      </c>
    </row>
    <row r="82" spans="1:3" x14ac:dyDescent="0.35">
      <c r="A82" s="20" t="s">
        <v>170</v>
      </c>
      <c r="B82" s="5" t="s">
        <v>214</v>
      </c>
      <c r="C82" s="65">
        <f>'F. King Island'!I83</f>
        <v>3</v>
      </c>
    </row>
    <row r="83" spans="1:3" x14ac:dyDescent="0.35">
      <c r="A83" s="20" t="s">
        <v>171</v>
      </c>
      <c r="B83" s="5" t="s">
        <v>51</v>
      </c>
      <c r="C83" s="65">
        <f>'F. King Island'!I84</f>
        <v>5</v>
      </c>
    </row>
    <row r="84" spans="1:3" x14ac:dyDescent="0.35">
      <c r="A84" s="20" t="s">
        <v>201</v>
      </c>
      <c r="B84" s="5" t="s">
        <v>52</v>
      </c>
      <c r="C84" s="65">
        <f>'F. King Island'!I85</f>
        <v>1</v>
      </c>
    </row>
    <row r="85" spans="1:3" x14ac:dyDescent="0.35">
      <c r="A85" s="105" t="s">
        <v>172</v>
      </c>
      <c r="B85" s="17" t="s">
        <v>53</v>
      </c>
      <c r="C85" s="117">
        <f>'F. King Island'!I86</f>
        <v>2</v>
      </c>
    </row>
    <row r="86" spans="1:3" ht="15" thickBot="1" x14ac:dyDescent="0.4">
      <c r="A86" s="20" t="s">
        <v>173</v>
      </c>
      <c r="B86" s="21" t="s">
        <v>215</v>
      </c>
      <c r="C86" s="66">
        <f>'F. King Island'!I87</f>
        <v>2</v>
      </c>
    </row>
    <row r="87" spans="1:3" ht="15" thickBot="1" x14ac:dyDescent="0.4">
      <c r="A87" s="24"/>
      <c r="B87" s="25"/>
      <c r="C87" s="63"/>
    </row>
    <row r="88" spans="1:3" x14ac:dyDescent="0.35">
      <c r="A88" s="26" t="s">
        <v>54</v>
      </c>
      <c r="B88" s="27" t="s">
        <v>55</v>
      </c>
      <c r="C88" s="83">
        <f>'F. King Island'!I89</f>
        <v>0.4</v>
      </c>
    </row>
    <row r="89" spans="1:3" x14ac:dyDescent="0.35">
      <c r="A89" s="28" t="s">
        <v>174</v>
      </c>
      <c r="B89" s="9" t="s">
        <v>56</v>
      </c>
      <c r="C89" s="67">
        <f>'F. King Island'!I90</f>
        <v>1</v>
      </c>
    </row>
    <row r="90" spans="1:3" x14ac:dyDescent="0.35">
      <c r="A90" s="28" t="s">
        <v>175</v>
      </c>
      <c r="B90" s="9" t="s">
        <v>101</v>
      </c>
      <c r="C90" s="67">
        <f>'F. King Island'!I91</f>
        <v>1</v>
      </c>
    </row>
    <row r="91" spans="1:3" x14ac:dyDescent="0.35">
      <c r="A91" s="28" t="s">
        <v>202</v>
      </c>
      <c r="B91" s="9" t="s">
        <v>57</v>
      </c>
      <c r="C91" s="67">
        <f>'F. King Island'!I92</f>
        <v>0</v>
      </c>
    </row>
    <row r="92" spans="1:3" x14ac:dyDescent="0.35">
      <c r="A92" s="28" t="s">
        <v>176</v>
      </c>
      <c r="B92" s="9" t="s">
        <v>58</v>
      </c>
      <c r="C92" s="67">
        <f>'F. King Island'!I93</f>
        <v>0</v>
      </c>
    </row>
    <row r="93" spans="1:3" ht="15" thickBot="1" x14ac:dyDescent="0.4">
      <c r="A93" s="28" t="s">
        <v>177</v>
      </c>
      <c r="B93" s="29" t="s">
        <v>59</v>
      </c>
      <c r="C93" s="68">
        <f>'F. King Island'!I94</f>
        <v>0</v>
      </c>
    </row>
    <row r="94" spans="1:3" ht="15" thickBot="1" x14ac:dyDescent="0.4">
      <c r="A94" s="24"/>
      <c r="B94" s="25"/>
      <c r="C94" s="63"/>
    </row>
    <row r="95" spans="1:3" x14ac:dyDescent="0.35">
      <c r="A95" s="30" t="s">
        <v>60</v>
      </c>
      <c r="B95" s="31" t="s">
        <v>220</v>
      </c>
      <c r="C95" s="84">
        <f>'F. King Island'!I96</f>
        <v>0</v>
      </c>
    </row>
    <row r="96" spans="1:3" x14ac:dyDescent="0.35">
      <c r="A96" s="32" t="s">
        <v>178</v>
      </c>
      <c r="B96" s="10" t="s">
        <v>216</v>
      </c>
      <c r="C96" s="69">
        <f>'F. King Island'!I97</f>
        <v>0</v>
      </c>
    </row>
    <row r="97" spans="1:3" x14ac:dyDescent="0.35">
      <c r="A97" s="32" t="s">
        <v>179</v>
      </c>
      <c r="B97" s="10" t="s">
        <v>217</v>
      </c>
      <c r="C97" s="69">
        <f>'F. King Island'!I98</f>
        <v>0</v>
      </c>
    </row>
    <row r="98" spans="1:3" x14ac:dyDescent="0.35">
      <c r="A98" s="32" t="s">
        <v>180</v>
      </c>
      <c r="B98" s="10" t="s">
        <v>218</v>
      </c>
      <c r="C98" s="69">
        <f>'F. King Island'!I99</f>
        <v>0</v>
      </c>
    </row>
    <row r="99" spans="1:3" x14ac:dyDescent="0.35">
      <c r="A99" s="32" t="s">
        <v>181</v>
      </c>
      <c r="B99" s="10" t="s">
        <v>219</v>
      </c>
      <c r="C99" s="69">
        <f>'F. King Island'!I100</f>
        <v>0</v>
      </c>
    </row>
    <row r="100" spans="1:3" x14ac:dyDescent="0.35">
      <c r="A100" s="32" t="s">
        <v>182</v>
      </c>
      <c r="B100" s="10" t="s">
        <v>221</v>
      </c>
      <c r="C100" s="69">
        <f>'F. King Island'!I101</f>
        <v>0</v>
      </c>
    </row>
    <row r="101" spans="1:3" x14ac:dyDescent="0.35">
      <c r="A101" s="32" t="s">
        <v>183</v>
      </c>
      <c r="B101" s="10" t="s">
        <v>61</v>
      </c>
      <c r="C101" s="69">
        <f>'F. King Island'!I102</f>
        <v>0</v>
      </c>
    </row>
    <row r="102" spans="1:3" x14ac:dyDescent="0.35">
      <c r="A102" s="32" t="s">
        <v>184</v>
      </c>
      <c r="B102" s="10" t="s">
        <v>222</v>
      </c>
      <c r="C102" s="69">
        <f>'F. King Island'!I103</f>
        <v>0</v>
      </c>
    </row>
    <row r="103" spans="1:3" x14ac:dyDescent="0.35">
      <c r="A103" s="32" t="s">
        <v>185</v>
      </c>
      <c r="B103" s="10" t="s">
        <v>62</v>
      </c>
      <c r="C103" s="69">
        <f>'F. King Island'!I104</f>
        <v>0</v>
      </c>
    </row>
    <row r="104" spans="1:3" x14ac:dyDescent="0.35">
      <c r="A104" s="32" t="s">
        <v>186</v>
      </c>
      <c r="B104" s="10" t="s">
        <v>63</v>
      </c>
      <c r="C104" s="69">
        <f>'F. King Island'!I105</f>
        <v>0</v>
      </c>
    </row>
    <row r="105" spans="1:3" x14ac:dyDescent="0.35">
      <c r="A105" s="32" t="s">
        <v>187</v>
      </c>
      <c r="B105" s="10" t="s">
        <v>64</v>
      </c>
      <c r="C105" s="69">
        <f>'F. King Island'!I106</f>
        <v>0</v>
      </c>
    </row>
    <row r="106" spans="1:3" x14ac:dyDescent="0.35">
      <c r="A106" s="32" t="s">
        <v>188</v>
      </c>
      <c r="B106" s="10" t="s">
        <v>65</v>
      </c>
      <c r="C106" s="69">
        <f>'F. King Island'!I107</f>
        <v>0</v>
      </c>
    </row>
    <row r="107" spans="1:3" x14ac:dyDescent="0.35">
      <c r="A107" s="32" t="s">
        <v>189</v>
      </c>
      <c r="B107" s="10" t="s">
        <v>95</v>
      </c>
      <c r="C107" s="69">
        <f>'F. King Island'!I108</f>
        <v>0</v>
      </c>
    </row>
    <row r="108" spans="1:3" x14ac:dyDescent="0.35">
      <c r="A108" s="32" t="s">
        <v>190</v>
      </c>
      <c r="B108" s="10" t="s">
        <v>66</v>
      </c>
      <c r="C108" s="69">
        <f>'F. King Island'!I109</f>
        <v>0</v>
      </c>
    </row>
    <row r="109" spans="1:3" x14ac:dyDescent="0.35">
      <c r="A109" s="32" t="s">
        <v>191</v>
      </c>
      <c r="B109" s="10" t="s">
        <v>67</v>
      </c>
      <c r="C109" s="69">
        <f>'F. King Island'!I110</f>
        <v>0</v>
      </c>
    </row>
    <row r="110" spans="1:3" x14ac:dyDescent="0.35">
      <c r="A110" s="32" t="s">
        <v>192</v>
      </c>
      <c r="B110" s="10" t="s">
        <v>68</v>
      </c>
      <c r="C110" s="69">
        <f>'F. King Island'!I111</f>
        <v>0</v>
      </c>
    </row>
    <row r="111" spans="1:3" ht="15" thickBot="1" x14ac:dyDescent="0.4">
      <c r="A111" s="32" t="s">
        <v>193</v>
      </c>
      <c r="B111" s="33" t="s">
        <v>69</v>
      </c>
      <c r="C111" s="70">
        <f>'F. King Island'!I112</f>
        <v>0</v>
      </c>
    </row>
    <row r="112" spans="1:3" ht="15" thickBot="1" x14ac:dyDescent="0.4">
      <c r="A112" s="24"/>
      <c r="B112" s="25"/>
      <c r="C112" s="63"/>
    </row>
    <row r="113" spans="1:3" x14ac:dyDescent="0.35">
      <c r="A113" s="36" t="s">
        <v>70</v>
      </c>
      <c r="B113" s="37" t="s">
        <v>85</v>
      </c>
      <c r="C113" s="85">
        <f>'F. King Island'!I114</f>
        <v>5</v>
      </c>
    </row>
    <row r="114" spans="1:3" ht="43.5" x14ac:dyDescent="0.35">
      <c r="A114" s="111" t="s">
        <v>194</v>
      </c>
      <c r="B114" s="112" t="s">
        <v>229</v>
      </c>
      <c r="C114" s="113">
        <f>'F. King Island'!I115</f>
        <v>5</v>
      </c>
    </row>
    <row r="115" spans="1:3" ht="43.5" x14ac:dyDescent="0.35">
      <c r="A115" s="111" t="s">
        <v>195</v>
      </c>
      <c r="B115" s="112" t="s">
        <v>230</v>
      </c>
      <c r="C115" s="113">
        <f>'F. King Island'!I116</f>
        <v>5</v>
      </c>
    </row>
    <row r="116" spans="1:3" x14ac:dyDescent="0.35">
      <c r="A116" s="111" t="s">
        <v>196</v>
      </c>
      <c r="B116" s="112" t="s">
        <v>71</v>
      </c>
      <c r="C116" s="113">
        <f>'F. King Island'!I117</f>
        <v>5</v>
      </c>
    </row>
    <row r="117" spans="1:3" ht="29.5" thickBot="1" x14ac:dyDescent="0.4">
      <c r="A117" s="111" t="s">
        <v>197</v>
      </c>
      <c r="B117" s="118" t="s">
        <v>231</v>
      </c>
      <c r="C117" s="119">
        <f>'F. King Island'!I118</f>
        <v>5</v>
      </c>
    </row>
    <row r="118" spans="1:3" ht="15" thickBot="1" x14ac:dyDescent="0.4">
      <c r="A118" s="24"/>
      <c r="B118" s="25"/>
      <c r="C118" s="63"/>
    </row>
    <row r="119" spans="1:3" x14ac:dyDescent="0.35">
      <c r="A119" s="40" t="s">
        <v>72</v>
      </c>
      <c r="B119" s="41" t="s">
        <v>73</v>
      </c>
      <c r="C119" s="86">
        <f>'F. King Island'!I120</f>
        <v>1.3333333333333333</v>
      </c>
    </row>
    <row r="120" spans="1:3" x14ac:dyDescent="0.35">
      <c r="A120" s="42" t="s">
        <v>198</v>
      </c>
      <c r="B120" s="12"/>
      <c r="C120" s="73">
        <f>'F. King Island'!I121</f>
        <v>4</v>
      </c>
    </row>
    <row r="121" spans="1:3" x14ac:dyDescent="0.35">
      <c r="A121" s="42" t="s">
        <v>199</v>
      </c>
      <c r="B121" s="12"/>
      <c r="C121" s="73">
        <f>'F. King Island'!I122</f>
        <v>0</v>
      </c>
    </row>
    <row r="122" spans="1:3" ht="15" thickBot="1" x14ac:dyDescent="0.4">
      <c r="A122" s="42" t="s">
        <v>200</v>
      </c>
      <c r="B122" s="43"/>
      <c r="C122" s="74">
        <f>'F. King Island'!I123</f>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topLeftCell="A2" zoomScaleNormal="100" zoomScaleSheetLayoutView="100" workbookViewId="0">
      <selection activeCell="A2" sqref="A2"/>
    </sheetView>
  </sheetViews>
  <sheetFormatPr defaultColWidth="8.81640625" defaultRowHeight="14.5" x14ac:dyDescent="0.35"/>
  <cols>
    <col min="1" max="1" width="5.453125" style="123" customWidth="1"/>
    <col min="2" max="2" width="45.7265625" style="171" customWidth="1"/>
    <col min="3" max="3" width="57.1796875" style="123" customWidth="1"/>
    <col min="4" max="4" width="17.7265625" style="123" hidden="1" customWidth="1"/>
    <col min="5" max="5" width="12" style="123" hidden="1" customWidth="1"/>
    <col min="6" max="6" width="21" style="123" hidden="1" customWidth="1"/>
    <col min="7" max="7" width="19.26953125" style="123" hidden="1" customWidth="1"/>
    <col min="8" max="8" width="44" style="171" hidden="1" customWidth="1"/>
    <col min="9" max="9" width="12" style="490" customWidth="1"/>
    <col min="10" max="16384" width="8.8164062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s="2" customFormat="1" ht="46.5" customHeight="1" x14ac:dyDescent="0.25">
      <c r="A2" s="316"/>
      <c r="B2" s="316" t="s">
        <v>1099</v>
      </c>
      <c r="C2" s="316" t="s">
        <v>0</v>
      </c>
      <c r="D2" s="316" t="s">
        <v>1</v>
      </c>
      <c r="E2" s="316" t="s">
        <v>2</v>
      </c>
      <c r="F2" s="316" t="s">
        <v>3</v>
      </c>
      <c r="G2" s="316" t="s">
        <v>4</v>
      </c>
      <c r="H2" s="316" t="s">
        <v>75</v>
      </c>
      <c r="I2" s="317" t="s">
        <v>103</v>
      </c>
    </row>
    <row r="3" spans="1:9" ht="15" x14ac:dyDescent="0.25">
      <c r="A3" s="424"/>
      <c r="B3" s="424" t="s">
        <v>279</v>
      </c>
      <c r="C3" s="425" t="s">
        <v>660</v>
      </c>
      <c r="I3" s="424"/>
    </row>
    <row r="4" spans="1:9" ht="15" x14ac:dyDescent="0.25">
      <c r="A4" s="424"/>
      <c r="B4" s="424" t="s">
        <v>280</v>
      </c>
      <c r="C4" s="425" t="s">
        <v>1095</v>
      </c>
      <c r="I4" s="424"/>
    </row>
    <row r="5" spans="1:9" ht="15" x14ac:dyDescent="0.25">
      <c r="A5" s="424"/>
      <c r="B5" s="424" t="s">
        <v>246</v>
      </c>
      <c r="C5" s="425" t="s">
        <v>661</v>
      </c>
      <c r="I5" s="424"/>
    </row>
    <row r="6" spans="1:9" ht="15" x14ac:dyDescent="0.25">
      <c r="A6" s="426"/>
      <c r="B6" s="426" t="s">
        <v>247</v>
      </c>
      <c r="C6" s="425" t="s">
        <v>1044</v>
      </c>
      <c r="I6" s="426"/>
    </row>
    <row r="7" spans="1:9" ht="15" x14ac:dyDescent="0.25">
      <c r="A7" s="426"/>
      <c r="B7" s="426" t="s">
        <v>6</v>
      </c>
      <c r="C7" s="425" t="s">
        <v>1045</v>
      </c>
      <c r="I7" s="426"/>
    </row>
    <row r="8" spans="1:9" ht="15" x14ac:dyDescent="0.25">
      <c r="I8" s="123"/>
    </row>
    <row r="9" spans="1:9" ht="19.5" thickBot="1" x14ac:dyDescent="0.3">
      <c r="B9" s="500" t="str">
        <f>C3</f>
        <v>Kootenay</v>
      </c>
      <c r="I9" s="123"/>
    </row>
    <row r="10" spans="1:9" ht="15" x14ac:dyDescent="0.25">
      <c r="A10" s="428" t="s">
        <v>7</v>
      </c>
      <c r="B10" s="429" t="s">
        <v>206</v>
      </c>
      <c r="C10" s="430"/>
      <c r="D10" s="430"/>
      <c r="E10" s="430"/>
      <c r="F10" s="430"/>
      <c r="G10" s="430"/>
      <c r="H10" s="431"/>
      <c r="I10" s="432">
        <f>SUM(I11:I24)/14</f>
        <v>3.9285714285714284</v>
      </c>
    </row>
    <row r="11" spans="1:9" ht="15" x14ac:dyDescent="0.25">
      <c r="A11" s="322" t="s">
        <v>119</v>
      </c>
      <c r="B11" s="168" t="s">
        <v>94</v>
      </c>
      <c r="C11" s="138" t="s">
        <v>286</v>
      </c>
      <c r="D11" s="137"/>
      <c r="E11" s="137"/>
      <c r="F11" s="137"/>
      <c r="G11" s="137"/>
      <c r="H11" s="138"/>
      <c r="I11" s="334">
        <v>5</v>
      </c>
    </row>
    <row r="12" spans="1:9" ht="30" x14ac:dyDescent="0.25">
      <c r="A12" s="322" t="s">
        <v>120</v>
      </c>
      <c r="B12" s="138" t="s">
        <v>8</v>
      </c>
      <c r="C12" s="138" t="s">
        <v>662</v>
      </c>
      <c r="D12" s="137"/>
      <c r="E12" s="137"/>
      <c r="F12" s="137"/>
      <c r="G12" s="137"/>
      <c r="H12" s="138"/>
      <c r="I12" s="334">
        <v>5</v>
      </c>
    </row>
    <row r="13" spans="1:9" ht="15" x14ac:dyDescent="0.25">
      <c r="A13" s="322" t="s">
        <v>121</v>
      </c>
      <c r="B13" s="138" t="s">
        <v>224</v>
      </c>
      <c r="C13" s="138" t="s">
        <v>663</v>
      </c>
      <c r="D13" s="137"/>
      <c r="E13" s="137"/>
      <c r="F13" s="137"/>
      <c r="G13" s="137"/>
      <c r="H13" s="138"/>
      <c r="I13" s="334">
        <v>5</v>
      </c>
    </row>
    <row r="14" spans="1:9" ht="60" x14ac:dyDescent="0.25">
      <c r="A14" s="322" t="s">
        <v>122</v>
      </c>
      <c r="B14" s="138" t="s">
        <v>92</v>
      </c>
      <c r="C14" s="138" t="s">
        <v>1126</v>
      </c>
      <c r="D14" s="137"/>
      <c r="E14" s="137"/>
      <c r="F14" s="137"/>
      <c r="G14" s="137"/>
      <c r="H14" s="138"/>
      <c r="I14" s="334">
        <v>4</v>
      </c>
    </row>
    <row r="15" spans="1:9" ht="15" x14ac:dyDescent="0.25">
      <c r="A15" s="322" t="s">
        <v>123</v>
      </c>
      <c r="B15" s="138" t="s">
        <v>91</v>
      </c>
      <c r="C15" s="138" t="s">
        <v>354</v>
      </c>
      <c r="D15" s="137"/>
      <c r="E15" s="137"/>
      <c r="F15" s="137"/>
      <c r="G15" s="137"/>
      <c r="H15" s="138"/>
      <c r="I15" s="334">
        <v>1</v>
      </c>
    </row>
    <row r="16" spans="1:9" ht="45" x14ac:dyDescent="0.25">
      <c r="A16" s="322" t="s">
        <v>124</v>
      </c>
      <c r="B16" s="138" t="s">
        <v>93</v>
      </c>
      <c r="C16" s="138" t="s">
        <v>664</v>
      </c>
      <c r="D16" s="137"/>
      <c r="E16" s="137"/>
      <c r="F16" s="137"/>
      <c r="G16" s="137"/>
      <c r="H16" s="138"/>
      <c r="I16" s="334">
        <v>5</v>
      </c>
    </row>
    <row r="17" spans="1:9" ht="30" x14ac:dyDescent="0.25">
      <c r="A17" s="322" t="s">
        <v>125</v>
      </c>
      <c r="B17" s="138" t="s">
        <v>203</v>
      </c>
      <c r="C17" s="138" t="s">
        <v>665</v>
      </c>
      <c r="D17" s="137"/>
      <c r="E17" s="137"/>
      <c r="F17" s="137"/>
      <c r="G17" s="137"/>
      <c r="H17" s="138"/>
      <c r="I17" s="334">
        <v>4</v>
      </c>
    </row>
    <row r="18" spans="1:9" x14ac:dyDescent="0.35">
      <c r="A18" s="322" t="s">
        <v>126</v>
      </c>
      <c r="B18" s="138" t="s">
        <v>9</v>
      </c>
      <c r="C18" s="138"/>
      <c r="D18" s="137"/>
      <c r="E18" s="137"/>
      <c r="F18" s="137"/>
      <c r="G18" s="137"/>
      <c r="H18" s="138"/>
      <c r="I18" s="334">
        <v>5</v>
      </c>
    </row>
    <row r="19" spans="1:9" x14ac:dyDescent="0.35">
      <c r="A19" s="322" t="s">
        <v>127</v>
      </c>
      <c r="B19" s="138" t="s">
        <v>10</v>
      </c>
      <c r="C19" s="138"/>
      <c r="D19" s="137"/>
      <c r="E19" s="137"/>
      <c r="F19" s="137"/>
      <c r="G19" s="137"/>
      <c r="H19" s="138"/>
      <c r="I19" s="334">
        <v>0</v>
      </c>
    </row>
    <row r="20" spans="1:9" x14ac:dyDescent="0.35">
      <c r="A20" s="322" t="s">
        <v>128</v>
      </c>
      <c r="B20" s="138" t="s">
        <v>96</v>
      </c>
      <c r="C20" s="138" t="s">
        <v>245</v>
      </c>
      <c r="D20" s="137"/>
      <c r="E20" s="137"/>
      <c r="F20" s="137"/>
      <c r="G20" s="137"/>
      <c r="H20" s="138"/>
      <c r="I20" s="334">
        <v>5</v>
      </c>
    </row>
    <row r="21" spans="1:9" x14ac:dyDescent="0.35">
      <c r="A21" s="322" t="s">
        <v>129</v>
      </c>
      <c r="B21" s="138" t="s">
        <v>225</v>
      </c>
      <c r="C21" s="138" t="s">
        <v>666</v>
      </c>
      <c r="D21" s="137"/>
      <c r="E21" s="137"/>
      <c r="F21" s="137"/>
      <c r="G21" s="137"/>
      <c r="H21" s="138"/>
      <c r="I21" s="334">
        <v>3</v>
      </c>
    </row>
    <row r="22" spans="1:9" x14ac:dyDescent="0.35">
      <c r="A22" s="322" t="s">
        <v>130</v>
      </c>
      <c r="B22" s="138" t="s">
        <v>204</v>
      </c>
      <c r="C22" s="138" t="s">
        <v>667</v>
      </c>
      <c r="D22" s="137"/>
      <c r="E22" s="137"/>
      <c r="F22" s="137"/>
      <c r="G22" s="137"/>
      <c r="H22" s="138"/>
      <c r="I22" s="334">
        <v>5</v>
      </c>
    </row>
    <row r="23" spans="1:9" x14ac:dyDescent="0.35">
      <c r="A23" s="322" t="s">
        <v>131</v>
      </c>
      <c r="B23" s="138" t="s">
        <v>90</v>
      </c>
      <c r="C23" s="138" t="s">
        <v>668</v>
      </c>
      <c r="D23" s="137"/>
      <c r="E23" s="137"/>
      <c r="F23" s="137"/>
      <c r="G23" s="137"/>
      <c r="H23" s="138"/>
      <c r="I23" s="334">
        <v>3</v>
      </c>
    </row>
    <row r="24" spans="1:9" ht="44" thickBot="1" x14ac:dyDescent="0.4">
      <c r="A24" s="433" t="s">
        <v>132</v>
      </c>
      <c r="B24" s="143" t="s">
        <v>226</v>
      </c>
      <c r="C24" s="143" t="s">
        <v>669</v>
      </c>
      <c r="D24" s="144"/>
      <c r="E24" s="144"/>
      <c r="F24" s="144"/>
      <c r="G24" s="144"/>
      <c r="H24" s="143"/>
      <c r="I24" s="324">
        <v>5</v>
      </c>
    </row>
    <row r="25" spans="1:9" ht="15" thickBot="1" x14ac:dyDescent="0.4">
      <c r="A25" s="434"/>
      <c r="B25" s="435"/>
      <c r="C25" s="435"/>
      <c r="D25" s="434"/>
      <c r="E25" s="434"/>
      <c r="F25" s="434"/>
      <c r="G25" s="434"/>
      <c r="H25" s="435"/>
      <c r="I25" s="436"/>
    </row>
    <row r="26" spans="1:9" x14ac:dyDescent="0.35">
      <c r="A26" s="437" t="s">
        <v>11</v>
      </c>
      <c r="B26" s="438" t="s">
        <v>12</v>
      </c>
      <c r="C26" s="158"/>
      <c r="D26" s="439"/>
      <c r="E26" s="439"/>
      <c r="F26" s="439"/>
      <c r="G26" s="439"/>
      <c r="H26" s="158"/>
      <c r="I26" s="440">
        <f>SUM(I27:I33)/7</f>
        <v>2.5714285714285716</v>
      </c>
    </row>
    <row r="27" spans="1:9" ht="29" x14ac:dyDescent="0.35">
      <c r="A27" s="187" t="s">
        <v>133</v>
      </c>
      <c r="B27" s="188" t="s">
        <v>13</v>
      </c>
      <c r="C27" s="188" t="s">
        <v>1000</v>
      </c>
      <c r="D27" s="189"/>
      <c r="E27" s="189"/>
      <c r="F27" s="189"/>
      <c r="G27" s="189"/>
      <c r="H27" s="188"/>
      <c r="I27" s="327">
        <v>3</v>
      </c>
    </row>
    <row r="28" spans="1:9" ht="66" customHeight="1" x14ac:dyDescent="0.35">
      <c r="A28" s="187" t="s">
        <v>134</v>
      </c>
      <c r="B28" s="188" t="s">
        <v>205</v>
      </c>
      <c r="C28" s="188" t="s">
        <v>670</v>
      </c>
      <c r="D28" s="189"/>
      <c r="E28" s="189"/>
      <c r="F28" s="189"/>
      <c r="G28" s="189"/>
      <c r="H28" s="188"/>
      <c r="I28" s="327">
        <v>3</v>
      </c>
    </row>
    <row r="29" spans="1:9" ht="43.5" x14ac:dyDescent="0.35">
      <c r="A29" s="187" t="s">
        <v>135</v>
      </c>
      <c r="B29" s="188" t="s">
        <v>14</v>
      </c>
      <c r="C29" s="188" t="s">
        <v>847</v>
      </c>
      <c r="D29" s="189"/>
      <c r="E29" s="189"/>
      <c r="F29" s="189"/>
      <c r="G29" s="189"/>
      <c r="H29" s="188"/>
      <c r="I29" s="327">
        <v>0</v>
      </c>
    </row>
    <row r="30" spans="1:9" ht="30" customHeight="1" x14ac:dyDescent="0.35">
      <c r="A30" s="187" t="s">
        <v>136</v>
      </c>
      <c r="B30" s="188" t="s">
        <v>15</v>
      </c>
      <c r="C30" s="188" t="s">
        <v>1127</v>
      </c>
      <c r="D30" s="189"/>
      <c r="E30" s="189"/>
      <c r="F30" s="189"/>
      <c r="G30" s="189"/>
      <c r="H30" s="188"/>
      <c r="I30" s="327">
        <v>3</v>
      </c>
    </row>
    <row r="31" spans="1:9" ht="43.5" x14ac:dyDescent="0.35">
      <c r="A31" s="187" t="s">
        <v>137</v>
      </c>
      <c r="B31" s="188" t="s">
        <v>16</v>
      </c>
      <c r="C31" s="188" t="s">
        <v>671</v>
      </c>
      <c r="D31" s="189"/>
      <c r="E31" s="189"/>
      <c r="F31" s="189"/>
      <c r="G31" s="189"/>
      <c r="H31" s="188"/>
      <c r="I31" s="327">
        <v>3</v>
      </c>
    </row>
    <row r="32" spans="1:9" ht="29" x14ac:dyDescent="0.35">
      <c r="A32" s="187" t="s">
        <v>138</v>
      </c>
      <c r="B32" s="188" t="s">
        <v>207</v>
      </c>
      <c r="C32" s="188" t="s">
        <v>672</v>
      </c>
      <c r="D32" s="189"/>
      <c r="E32" s="189"/>
      <c r="F32" s="189"/>
      <c r="G32" s="189"/>
      <c r="H32" s="188"/>
      <c r="I32" s="327">
        <v>5</v>
      </c>
    </row>
    <row r="33" spans="1:9" ht="29.5" thickBot="1" x14ac:dyDescent="0.4">
      <c r="A33" s="441" t="s">
        <v>139</v>
      </c>
      <c r="B33" s="159" t="s">
        <v>17</v>
      </c>
      <c r="C33" s="159" t="s">
        <v>673</v>
      </c>
      <c r="D33" s="177"/>
      <c r="E33" s="177"/>
      <c r="F33" s="177"/>
      <c r="G33" s="177"/>
      <c r="H33" s="159"/>
      <c r="I33" s="442">
        <v>1</v>
      </c>
    </row>
    <row r="34" spans="1:9" ht="15" thickBot="1" x14ac:dyDescent="0.4">
      <c r="A34" s="434"/>
      <c r="B34" s="435"/>
      <c r="C34" s="435"/>
      <c r="D34" s="434"/>
      <c r="E34" s="434"/>
      <c r="F34" s="434"/>
      <c r="G34" s="434"/>
      <c r="H34" s="435"/>
      <c r="I34" s="436"/>
    </row>
    <row r="35" spans="1:9" x14ac:dyDescent="0.35">
      <c r="A35" s="443" t="s">
        <v>18</v>
      </c>
      <c r="B35" s="444" t="s">
        <v>19</v>
      </c>
      <c r="C35" s="446"/>
      <c r="D35" s="445"/>
      <c r="E35" s="445"/>
      <c r="F35" s="445"/>
      <c r="G35" s="445"/>
      <c r="H35" s="446"/>
      <c r="I35" s="447">
        <f>SUM(I36:I39)/4</f>
        <v>2</v>
      </c>
    </row>
    <row r="36" spans="1:9" ht="29" x14ac:dyDescent="0.35">
      <c r="A36" s="179" t="s">
        <v>140</v>
      </c>
      <c r="B36" s="180" t="s">
        <v>97</v>
      </c>
      <c r="C36" s="180" t="s">
        <v>674</v>
      </c>
      <c r="D36" s="181"/>
      <c r="E36" s="181"/>
      <c r="F36" s="181"/>
      <c r="G36" s="181"/>
      <c r="H36" s="180"/>
      <c r="I36" s="182">
        <v>1</v>
      </c>
    </row>
    <row r="37" spans="1:9" ht="29" x14ac:dyDescent="0.35">
      <c r="A37" s="179" t="s">
        <v>141</v>
      </c>
      <c r="B37" s="180" t="s">
        <v>20</v>
      </c>
      <c r="C37" s="180" t="s">
        <v>675</v>
      </c>
      <c r="D37" s="181"/>
      <c r="E37" s="181"/>
      <c r="F37" s="181"/>
      <c r="G37" s="181"/>
      <c r="H37" s="180"/>
      <c r="I37" s="182">
        <v>2</v>
      </c>
    </row>
    <row r="38" spans="1:9" ht="29" x14ac:dyDescent="0.35">
      <c r="A38" s="179" t="s">
        <v>142</v>
      </c>
      <c r="B38" s="180" t="s">
        <v>21</v>
      </c>
      <c r="C38" s="180" t="s">
        <v>834</v>
      </c>
      <c r="D38" s="181"/>
      <c r="E38" s="181"/>
      <c r="F38" s="181"/>
      <c r="G38" s="181"/>
      <c r="H38" s="180"/>
      <c r="I38" s="182">
        <v>3</v>
      </c>
    </row>
    <row r="39" spans="1:9" ht="15" thickBot="1" x14ac:dyDescent="0.4">
      <c r="A39" s="448" t="s">
        <v>143</v>
      </c>
      <c r="B39" s="126" t="s">
        <v>86</v>
      </c>
      <c r="C39" s="126" t="s">
        <v>676</v>
      </c>
      <c r="D39" s="127"/>
      <c r="E39" s="127"/>
      <c r="F39" s="127"/>
      <c r="G39" s="127"/>
      <c r="H39" s="126"/>
      <c r="I39" s="151">
        <v>2</v>
      </c>
    </row>
    <row r="40" spans="1:9" ht="15" thickBot="1" x14ac:dyDescent="0.4">
      <c r="A40" s="449"/>
      <c r="B40" s="153"/>
      <c r="C40" s="153"/>
      <c r="D40" s="449"/>
      <c r="E40" s="449"/>
      <c r="F40" s="449"/>
      <c r="G40" s="449"/>
      <c r="H40" s="153"/>
      <c r="I40" s="450"/>
    </row>
    <row r="41" spans="1:9" ht="29" x14ac:dyDescent="0.35">
      <c r="A41" s="131" t="s">
        <v>22</v>
      </c>
      <c r="B41" s="132" t="s">
        <v>74</v>
      </c>
      <c r="C41" s="134"/>
      <c r="D41" s="133"/>
      <c r="E41" s="133"/>
      <c r="F41" s="133"/>
      <c r="G41" s="133"/>
      <c r="H41" s="134"/>
      <c r="I41" s="135">
        <f>SUM(I42:I44)/3</f>
        <v>3</v>
      </c>
    </row>
    <row r="42" spans="1:9" ht="43.5" x14ac:dyDescent="0.35">
      <c r="A42" s="128" t="s">
        <v>144</v>
      </c>
      <c r="B42" s="149" t="s">
        <v>23</v>
      </c>
      <c r="C42" s="149" t="s">
        <v>847</v>
      </c>
      <c r="D42" s="150"/>
      <c r="E42" s="150"/>
      <c r="F42" s="150"/>
      <c r="G42" s="150"/>
      <c r="H42" s="149"/>
      <c r="I42" s="330">
        <v>3</v>
      </c>
    </row>
    <row r="43" spans="1:9" ht="29" x14ac:dyDescent="0.35">
      <c r="A43" s="128" t="s">
        <v>145</v>
      </c>
      <c r="B43" s="149" t="s">
        <v>228</v>
      </c>
      <c r="C43" s="149" t="s">
        <v>895</v>
      </c>
      <c r="D43" s="150"/>
      <c r="E43" s="150"/>
      <c r="F43" s="150"/>
      <c r="G43" s="150"/>
      <c r="H43" s="149"/>
      <c r="I43" s="330">
        <v>3</v>
      </c>
    </row>
    <row r="44" spans="1:9" ht="29.5" thickBot="1" x14ac:dyDescent="0.4">
      <c r="A44" s="451" t="s">
        <v>146</v>
      </c>
      <c r="B44" s="129" t="s">
        <v>24</v>
      </c>
      <c r="C44" s="129" t="s">
        <v>677</v>
      </c>
      <c r="D44" s="130"/>
      <c r="E44" s="130"/>
      <c r="F44" s="130"/>
      <c r="G44" s="130"/>
      <c r="H44" s="129"/>
      <c r="I44" s="336">
        <v>3</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SUM(I47:I50)/4</f>
        <v>3.25</v>
      </c>
    </row>
    <row r="47" spans="1:9" ht="29" x14ac:dyDescent="0.35">
      <c r="A47" s="183" t="s">
        <v>147</v>
      </c>
      <c r="B47" s="184" t="s">
        <v>208</v>
      </c>
      <c r="C47" s="184" t="s">
        <v>907</v>
      </c>
      <c r="D47" s="185"/>
      <c r="E47" s="185"/>
      <c r="F47" s="185"/>
      <c r="G47" s="185"/>
      <c r="H47" s="184"/>
      <c r="I47" s="186">
        <v>2</v>
      </c>
    </row>
    <row r="48" spans="1:9" ht="29" x14ac:dyDescent="0.35">
      <c r="A48" s="183" t="s">
        <v>148</v>
      </c>
      <c r="B48" s="184" t="s">
        <v>209</v>
      </c>
      <c r="C48" s="184" t="s">
        <v>906</v>
      </c>
      <c r="D48" s="185"/>
      <c r="E48" s="185"/>
      <c r="F48" s="185"/>
      <c r="G48" s="185"/>
      <c r="H48" s="184"/>
      <c r="I48" s="186">
        <v>3</v>
      </c>
    </row>
    <row r="49" spans="1:9" ht="29" x14ac:dyDescent="0.35">
      <c r="A49" s="183" t="s">
        <v>149</v>
      </c>
      <c r="B49" s="184" t="s">
        <v>27</v>
      </c>
      <c r="C49" s="184" t="s">
        <v>264</v>
      </c>
      <c r="D49" s="185"/>
      <c r="E49" s="185"/>
      <c r="F49" s="185"/>
      <c r="G49" s="185"/>
      <c r="H49" s="184"/>
      <c r="I49" s="186">
        <v>3</v>
      </c>
    </row>
    <row r="50" spans="1:9" ht="29.5" thickBot="1" x14ac:dyDescent="0.4">
      <c r="A50" s="456" t="s">
        <v>150</v>
      </c>
      <c r="B50" s="152" t="s">
        <v>1186</v>
      </c>
      <c r="C50" s="152" t="s">
        <v>908</v>
      </c>
      <c r="D50" s="172"/>
      <c r="E50" s="172"/>
      <c r="F50" s="172"/>
      <c r="G50" s="172"/>
      <c r="H50" s="152"/>
      <c r="I50" s="173">
        <v>5</v>
      </c>
    </row>
    <row r="51" spans="1:9" ht="15" thickBot="1" x14ac:dyDescent="0.4">
      <c r="A51" s="434"/>
      <c r="B51" s="435"/>
      <c r="C51" s="435"/>
      <c r="D51" s="434"/>
      <c r="E51" s="434"/>
      <c r="F51" s="434"/>
      <c r="G51" s="434"/>
      <c r="H51" s="435"/>
      <c r="I51" s="436"/>
    </row>
    <row r="52" spans="1:9" x14ac:dyDescent="0.35">
      <c r="A52" s="457" t="s">
        <v>28</v>
      </c>
      <c r="B52" s="458" t="s">
        <v>29</v>
      </c>
      <c r="C52" s="154"/>
      <c r="D52" s="459"/>
      <c r="E52" s="459"/>
      <c r="F52" s="459"/>
      <c r="G52" s="459"/>
      <c r="H52" s="154"/>
      <c r="I52" s="460">
        <f>SUM(I53:I56)/4</f>
        <v>2.5</v>
      </c>
    </row>
    <row r="53" spans="1:9" x14ac:dyDescent="0.35">
      <c r="A53" s="165" t="s">
        <v>151</v>
      </c>
      <c r="B53" s="155" t="s">
        <v>30</v>
      </c>
      <c r="C53" s="155" t="s">
        <v>926</v>
      </c>
      <c r="D53" s="166"/>
      <c r="E53" s="166"/>
      <c r="F53" s="166"/>
      <c r="G53" s="166"/>
      <c r="H53" s="155"/>
      <c r="I53" s="167">
        <v>5</v>
      </c>
    </row>
    <row r="54" spans="1:9" ht="29" x14ac:dyDescent="0.35">
      <c r="A54" s="165" t="s">
        <v>152</v>
      </c>
      <c r="B54" s="155" t="s">
        <v>31</v>
      </c>
      <c r="C54" s="155" t="s">
        <v>1128</v>
      </c>
      <c r="D54" s="166"/>
      <c r="E54" s="166"/>
      <c r="F54" s="166"/>
      <c r="G54" s="166"/>
      <c r="H54" s="155"/>
      <c r="I54" s="167">
        <v>5</v>
      </c>
    </row>
    <row r="55" spans="1:9" x14ac:dyDescent="0.35">
      <c r="A55" s="165" t="s">
        <v>153</v>
      </c>
      <c r="B55" s="155" t="s">
        <v>32</v>
      </c>
      <c r="C55" s="155" t="s">
        <v>257</v>
      </c>
      <c r="D55" s="166"/>
      <c r="E55" s="166"/>
      <c r="F55" s="166"/>
      <c r="G55" s="166"/>
      <c r="H55" s="155"/>
      <c r="I55" s="167">
        <v>0</v>
      </c>
    </row>
    <row r="56" spans="1:9" ht="15" thickBot="1" x14ac:dyDescent="0.4">
      <c r="A56" s="461" t="s">
        <v>154</v>
      </c>
      <c r="B56" s="462" t="s">
        <v>33</v>
      </c>
      <c r="C56" s="462" t="s">
        <v>257</v>
      </c>
      <c r="D56" s="463"/>
      <c r="E56" s="463"/>
      <c r="F56" s="463"/>
      <c r="G56" s="463"/>
      <c r="H56" s="462"/>
      <c r="I56" s="464">
        <v>0</v>
      </c>
    </row>
    <row r="57" spans="1:9" ht="15" thickBot="1" x14ac:dyDescent="0.4">
      <c r="A57" s="434"/>
      <c r="B57" s="435"/>
      <c r="C57" s="435"/>
      <c r="D57" s="434"/>
      <c r="E57" s="434"/>
      <c r="F57" s="434"/>
      <c r="G57" s="434"/>
      <c r="H57" s="435"/>
      <c r="I57" s="436"/>
    </row>
    <row r="58" spans="1:9" x14ac:dyDescent="0.35">
      <c r="A58" s="465" t="s">
        <v>34</v>
      </c>
      <c r="B58" s="466" t="s">
        <v>211</v>
      </c>
      <c r="C58" s="156"/>
      <c r="D58" s="467"/>
      <c r="E58" s="467"/>
      <c r="F58" s="467"/>
      <c r="G58" s="467"/>
      <c r="H58" s="156"/>
      <c r="I58" s="468">
        <f>SUM(I59:I65)/7</f>
        <v>3.4285714285714284</v>
      </c>
    </row>
    <row r="59" spans="1:9" ht="29" x14ac:dyDescent="0.35">
      <c r="A59" s="190" t="s">
        <v>155</v>
      </c>
      <c r="B59" s="391" t="s">
        <v>35</v>
      </c>
      <c r="C59" s="391" t="s">
        <v>258</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934</v>
      </c>
      <c r="D62" s="384"/>
      <c r="E62" s="384"/>
      <c r="F62" s="384"/>
      <c r="G62" s="384"/>
      <c r="H62" s="391"/>
      <c r="I62" s="333">
        <v>4</v>
      </c>
    </row>
    <row r="63" spans="1:9" ht="29" x14ac:dyDescent="0.35">
      <c r="A63" s="190" t="s">
        <v>159</v>
      </c>
      <c r="B63" s="391" t="s">
        <v>37</v>
      </c>
      <c r="C63" s="391" t="s">
        <v>678</v>
      </c>
      <c r="D63" s="384"/>
      <c r="E63" s="384"/>
      <c r="F63" s="384"/>
      <c r="G63" s="384"/>
      <c r="H63" s="391"/>
      <c r="I63" s="333">
        <v>3</v>
      </c>
    </row>
    <row r="64" spans="1:9" ht="29" x14ac:dyDescent="0.35">
      <c r="A64" s="190" t="s">
        <v>160</v>
      </c>
      <c r="B64" s="391" t="s">
        <v>38</v>
      </c>
      <c r="C64" s="391" t="s">
        <v>262</v>
      </c>
      <c r="D64" s="384"/>
      <c r="E64" s="384"/>
      <c r="F64" s="384"/>
      <c r="G64" s="384"/>
      <c r="H64" s="391"/>
      <c r="I64" s="333">
        <v>3</v>
      </c>
    </row>
    <row r="65" spans="1:9" ht="29.5" thickBot="1" x14ac:dyDescent="0.4">
      <c r="A65" s="420" t="s">
        <v>161</v>
      </c>
      <c r="B65" s="392" t="s">
        <v>39</v>
      </c>
      <c r="C65" s="392" t="s">
        <v>263</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SUM(I68:I76)/9</f>
        <v>2.7777777777777777</v>
      </c>
    </row>
    <row r="68" spans="1:9" x14ac:dyDescent="0.35">
      <c r="A68" s="338" t="s">
        <v>162</v>
      </c>
      <c r="B68" s="139" t="s">
        <v>42</v>
      </c>
      <c r="C68" s="141" t="s">
        <v>679</v>
      </c>
      <c r="D68" s="140"/>
      <c r="E68" s="140"/>
      <c r="F68" s="140"/>
      <c r="G68" s="140"/>
      <c r="H68" s="141"/>
      <c r="I68" s="142">
        <v>1</v>
      </c>
    </row>
    <row r="69" spans="1:9" ht="29" x14ac:dyDescent="0.35">
      <c r="A69" s="338" t="s">
        <v>163</v>
      </c>
      <c r="B69" s="139" t="s">
        <v>99</v>
      </c>
      <c r="C69" s="141" t="s">
        <v>680</v>
      </c>
      <c r="D69" s="140"/>
      <c r="E69" s="140"/>
      <c r="F69" s="140"/>
      <c r="G69" s="140"/>
      <c r="H69" s="141"/>
      <c r="I69" s="142">
        <v>1</v>
      </c>
    </row>
    <row r="70" spans="1:9" ht="29" x14ac:dyDescent="0.35">
      <c r="A70" s="338" t="s">
        <v>164</v>
      </c>
      <c r="B70" s="139" t="s">
        <v>43</v>
      </c>
      <c r="C70" s="141" t="s">
        <v>681</v>
      </c>
      <c r="D70" s="140"/>
      <c r="E70" s="140"/>
      <c r="F70" s="140"/>
      <c r="G70" s="140"/>
      <c r="H70" s="141"/>
      <c r="I70" s="142">
        <v>3</v>
      </c>
    </row>
    <row r="71" spans="1:9" x14ac:dyDescent="0.35">
      <c r="A71" s="338" t="s">
        <v>165</v>
      </c>
      <c r="B71" s="139" t="s">
        <v>44</v>
      </c>
      <c r="C71" s="141" t="s">
        <v>268</v>
      </c>
      <c r="D71" s="140"/>
      <c r="E71" s="140"/>
      <c r="F71" s="140"/>
      <c r="G71" s="140"/>
      <c r="H71" s="141"/>
      <c r="I71" s="142">
        <v>3</v>
      </c>
    </row>
    <row r="72" spans="1:9" x14ac:dyDescent="0.35">
      <c r="A72" s="338" t="s">
        <v>166</v>
      </c>
      <c r="B72" s="139" t="s">
        <v>100</v>
      </c>
      <c r="C72" s="141" t="s">
        <v>682</v>
      </c>
      <c r="D72" s="140"/>
      <c r="E72" s="140"/>
      <c r="F72" s="140"/>
      <c r="G72" s="140"/>
      <c r="H72" s="141"/>
      <c r="I72" s="142">
        <v>4</v>
      </c>
    </row>
    <row r="73" spans="1:9" ht="43.5" x14ac:dyDescent="0.35">
      <c r="A73" s="338" t="s">
        <v>167</v>
      </c>
      <c r="B73" s="339" t="s">
        <v>45</v>
      </c>
      <c r="C73" s="175" t="s">
        <v>683</v>
      </c>
      <c r="D73" s="174"/>
      <c r="E73" s="174"/>
      <c r="F73" s="174"/>
      <c r="G73" s="174"/>
      <c r="H73" s="175"/>
      <c r="I73" s="176">
        <v>4</v>
      </c>
    </row>
    <row r="74" spans="1:9" ht="29" x14ac:dyDescent="0.35">
      <c r="A74" s="338" t="s">
        <v>232</v>
      </c>
      <c r="B74" s="339" t="s">
        <v>233</v>
      </c>
      <c r="C74" s="141" t="s">
        <v>680</v>
      </c>
      <c r="D74" s="174"/>
      <c r="E74" s="174"/>
      <c r="F74" s="174"/>
      <c r="G74" s="174"/>
      <c r="H74" s="141"/>
      <c r="I74" s="176">
        <v>3</v>
      </c>
    </row>
    <row r="75" spans="1:9" ht="29" x14ac:dyDescent="0.35">
      <c r="A75" s="338" t="s">
        <v>234</v>
      </c>
      <c r="B75" s="139" t="s">
        <v>235</v>
      </c>
      <c r="C75" s="141" t="s">
        <v>680</v>
      </c>
      <c r="D75" s="174"/>
      <c r="E75" s="174"/>
      <c r="F75" s="174"/>
      <c r="G75" s="174"/>
      <c r="H75" s="141"/>
      <c r="I75" s="176">
        <v>3</v>
      </c>
    </row>
    <row r="76" spans="1:9" ht="29.5" thickBot="1" x14ac:dyDescent="0.4">
      <c r="A76" s="474" t="s">
        <v>236</v>
      </c>
      <c r="B76" s="397" t="s">
        <v>237</v>
      </c>
      <c r="C76" s="399" t="s">
        <v>680</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4</v>
      </c>
    </row>
    <row r="79" spans="1:9" ht="29" x14ac:dyDescent="0.35">
      <c r="A79" s="162" t="s">
        <v>168</v>
      </c>
      <c r="B79" s="157" t="s">
        <v>213</v>
      </c>
      <c r="C79" s="157" t="s">
        <v>684</v>
      </c>
      <c r="D79" s="163"/>
      <c r="E79" s="163"/>
      <c r="F79" s="163"/>
      <c r="G79" s="163"/>
      <c r="H79" s="157"/>
      <c r="I79" s="164">
        <v>3</v>
      </c>
    </row>
    <row r="80" spans="1:9" ht="15" thickBot="1" x14ac:dyDescent="0.4">
      <c r="A80" s="480" t="s">
        <v>169</v>
      </c>
      <c r="B80" s="481" t="s">
        <v>48</v>
      </c>
      <c r="C80" s="481" t="s">
        <v>260</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SUM(I83:I87)/5</f>
        <v>2.8</v>
      </c>
    </row>
    <row r="83" spans="1:9" x14ac:dyDescent="0.35">
      <c r="A83" s="136" t="s">
        <v>170</v>
      </c>
      <c r="B83" s="138" t="s">
        <v>214</v>
      </c>
      <c r="C83" s="138" t="s">
        <v>438</v>
      </c>
      <c r="D83" s="137"/>
      <c r="E83" s="137"/>
      <c r="F83" s="137"/>
      <c r="G83" s="137"/>
      <c r="H83" s="138"/>
      <c r="I83" s="334">
        <v>0</v>
      </c>
    </row>
    <row r="84" spans="1:9" x14ac:dyDescent="0.35">
      <c r="A84" s="136" t="s">
        <v>171</v>
      </c>
      <c r="B84" s="138" t="s">
        <v>51</v>
      </c>
      <c r="C84" s="138" t="s">
        <v>685</v>
      </c>
      <c r="D84" s="137"/>
      <c r="E84" s="137"/>
      <c r="F84" s="137"/>
      <c r="G84" s="137"/>
      <c r="H84" s="138"/>
      <c r="I84" s="334">
        <v>3</v>
      </c>
    </row>
    <row r="85" spans="1:9" x14ac:dyDescent="0.35">
      <c r="A85" s="136" t="s">
        <v>872</v>
      </c>
      <c r="B85" s="138" t="s">
        <v>52</v>
      </c>
      <c r="C85" s="138" t="s">
        <v>686</v>
      </c>
      <c r="D85" s="137"/>
      <c r="E85" s="137"/>
      <c r="F85" s="137"/>
      <c r="G85" s="137"/>
      <c r="H85" s="138"/>
      <c r="I85" s="334">
        <v>5</v>
      </c>
    </row>
    <row r="86" spans="1:9" ht="29" x14ac:dyDescent="0.35">
      <c r="A86" s="136" t="s">
        <v>172</v>
      </c>
      <c r="B86" s="210" t="s">
        <v>53</v>
      </c>
      <c r="C86" s="138" t="s">
        <v>264</v>
      </c>
      <c r="D86" s="137"/>
      <c r="E86" s="137"/>
      <c r="F86" s="137"/>
      <c r="G86" s="137"/>
      <c r="H86" s="138"/>
      <c r="I86" s="334">
        <v>3</v>
      </c>
    </row>
    <row r="87" spans="1:9" ht="29.5" thickBot="1" x14ac:dyDescent="0.4">
      <c r="A87" s="485" t="s">
        <v>173</v>
      </c>
      <c r="B87" s="143" t="s">
        <v>215</v>
      </c>
      <c r="C87" s="143" t="s">
        <v>264</v>
      </c>
      <c r="D87" s="144"/>
      <c r="E87" s="144"/>
      <c r="F87" s="144"/>
      <c r="G87" s="144"/>
      <c r="H87" s="143"/>
      <c r="I87" s="324">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SUM(I90:I94)/5</f>
        <v>4.4000000000000004</v>
      </c>
    </row>
    <row r="90" spans="1:9" x14ac:dyDescent="0.35">
      <c r="A90" s="187" t="s">
        <v>174</v>
      </c>
      <c r="B90" s="188" t="s">
        <v>56</v>
      </c>
      <c r="C90" s="188" t="s">
        <v>661</v>
      </c>
      <c r="D90" s="189"/>
      <c r="E90" s="189"/>
      <c r="F90" s="189"/>
      <c r="G90" s="189"/>
      <c r="H90" s="188"/>
      <c r="I90" s="327">
        <v>4</v>
      </c>
    </row>
    <row r="91" spans="1:9" x14ac:dyDescent="0.35">
      <c r="A91" s="187" t="s">
        <v>175</v>
      </c>
      <c r="B91" s="188" t="s">
        <v>101</v>
      </c>
      <c r="C91" s="188" t="s">
        <v>687</v>
      </c>
      <c r="D91" s="189"/>
      <c r="E91" s="189"/>
      <c r="F91" s="189"/>
      <c r="G91" s="189"/>
      <c r="H91" s="188"/>
      <c r="I91" s="327">
        <v>3</v>
      </c>
    </row>
    <row r="92" spans="1:9" x14ac:dyDescent="0.35">
      <c r="A92" s="187" t="s">
        <v>873</v>
      </c>
      <c r="B92" s="188" t="s">
        <v>57</v>
      </c>
      <c r="C92" s="188" t="s">
        <v>688</v>
      </c>
      <c r="D92" s="189"/>
      <c r="E92" s="189"/>
      <c r="F92" s="189"/>
      <c r="G92" s="189"/>
      <c r="H92" s="188"/>
      <c r="I92" s="327">
        <v>5</v>
      </c>
    </row>
    <row r="93" spans="1:9" x14ac:dyDescent="0.35">
      <c r="A93" s="187" t="s">
        <v>176</v>
      </c>
      <c r="B93" s="188" t="s">
        <v>58</v>
      </c>
      <c r="C93" s="188" t="s">
        <v>689</v>
      </c>
      <c r="D93" s="189"/>
      <c r="E93" s="189"/>
      <c r="F93" s="189"/>
      <c r="G93" s="189"/>
      <c r="H93" s="188"/>
      <c r="I93" s="327">
        <v>5</v>
      </c>
    </row>
    <row r="94" spans="1:9" ht="15" thickBot="1" x14ac:dyDescent="0.4">
      <c r="A94" s="441" t="s">
        <v>177</v>
      </c>
      <c r="B94" s="159" t="s">
        <v>59</v>
      </c>
      <c r="C94" s="159" t="s">
        <v>273</v>
      </c>
      <c r="D94" s="177"/>
      <c r="E94" s="177"/>
      <c r="F94" s="177"/>
      <c r="G94" s="177"/>
      <c r="H94" s="159"/>
      <c r="I94" s="442">
        <v>5</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x14ac:dyDescent="0.35">
      <c r="A120" s="452" t="s">
        <v>72</v>
      </c>
      <c r="B120" s="453" t="s">
        <v>73</v>
      </c>
      <c r="C120" s="160"/>
      <c r="D120" s="454"/>
      <c r="E120" s="454"/>
      <c r="F120" s="454"/>
      <c r="G120" s="454"/>
      <c r="H120" s="160"/>
      <c r="I120" s="455">
        <f>SUM(I121:I123)/3</f>
        <v>2.6666666666666665</v>
      </c>
    </row>
    <row r="121" spans="1:10" ht="43.5" x14ac:dyDescent="0.35">
      <c r="A121" s="183" t="s">
        <v>198</v>
      </c>
      <c r="B121" s="580" t="s">
        <v>238</v>
      </c>
      <c r="C121" s="184" t="s">
        <v>690</v>
      </c>
      <c r="D121" s="185"/>
      <c r="E121" s="185"/>
      <c r="F121" s="185"/>
      <c r="G121" s="185"/>
      <c r="H121" s="184"/>
      <c r="I121" s="186">
        <v>4</v>
      </c>
    </row>
    <row r="122" spans="1:10" x14ac:dyDescent="0.35">
      <c r="A122" s="183" t="s">
        <v>199</v>
      </c>
      <c r="B122" s="580" t="s">
        <v>239</v>
      </c>
      <c r="C122" s="184" t="s">
        <v>691</v>
      </c>
      <c r="D122" s="185"/>
      <c r="E122" s="185"/>
      <c r="F122" s="185"/>
      <c r="G122" s="185"/>
      <c r="H122" s="184"/>
      <c r="I122" s="186">
        <v>3</v>
      </c>
    </row>
    <row r="123" spans="1:10" ht="29.5" thickBot="1" x14ac:dyDescent="0.4">
      <c r="A123" s="456" t="s">
        <v>200</v>
      </c>
      <c r="B123" s="582" t="s">
        <v>240</v>
      </c>
      <c r="C123" s="152" t="s">
        <v>716</v>
      </c>
      <c r="D123" s="172"/>
      <c r="E123" s="172"/>
      <c r="F123" s="172"/>
      <c r="G123" s="172"/>
      <c r="H123" s="152"/>
      <c r="I123" s="173">
        <v>1</v>
      </c>
    </row>
    <row r="125" spans="1:10" ht="15" thickBot="1" x14ac:dyDescent="0.4">
      <c r="B125" s="526"/>
      <c r="C125" s="488"/>
    </row>
    <row r="126" spans="1:10" ht="15.5" thickTop="1" thickBot="1" x14ac:dyDescent="0.4">
      <c r="B126" s="395" t="s">
        <v>84</v>
      </c>
      <c r="C126" s="605" t="s">
        <v>720</v>
      </c>
      <c r="D126" s="606"/>
      <c r="E126" s="606"/>
      <c r="F126" s="606"/>
      <c r="G126" s="606"/>
      <c r="H126" s="606"/>
      <c r="I126" s="607"/>
      <c r="J126" s="488"/>
    </row>
    <row r="127" spans="1:10" ht="15.5" thickTop="1" thickBot="1" x14ac:dyDescent="0.4">
      <c r="C127" s="611"/>
      <c r="D127" s="612"/>
      <c r="E127" s="612"/>
      <c r="F127" s="612"/>
      <c r="G127" s="612"/>
      <c r="H127" s="612"/>
      <c r="I127" s="613"/>
      <c r="J127" s="488"/>
    </row>
    <row r="128" spans="1:10" ht="15" thickTop="1" x14ac:dyDescent="0.35">
      <c r="H128" s="123"/>
      <c r="I128" s="489"/>
      <c r="J128" s="488"/>
    </row>
    <row r="129" spans="8:10" s="123" customFormat="1" x14ac:dyDescent="0.35">
      <c r="I129" s="489"/>
      <c r="J129" s="488"/>
    </row>
    <row r="130" spans="8:10" s="123" customFormat="1" x14ac:dyDescent="0.35">
      <c r="I130" s="489"/>
      <c r="J130" s="488"/>
    </row>
    <row r="131" spans="8:10" s="123" customFormat="1" x14ac:dyDescent="0.35">
      <c r="I131" s="489"/>
      <c r="J131" s="488"/>
    </row>
    <row r="132" spans="8:10" s="123" customFormat="1" x14ac:dyDescent="0.35">
      <c r="I132" s="489"/>
    </row>
    <row r="133" spans="8:10" s="123" customFormat="1" x14ac:dyDescent="0.35">
      <c r="I133" s="489"/>
    </row>
    <row r="134" spans="8:10" s="123" customFormat="1" x14ac:dyDescent="0.35">
      <c r="I134" s="489"/>
    </row>
    <row r="135" spans="8:10" s="123" customFormat="1" x14ac:dyDescent="0.35">
      <c r="I135" s="489"/>
    </row>
    <row r="136" spans="8:10" s="123" customFormat="1" x14ac:dyDescent="0.35">
      <c r="I136" s="489"/>
    </row>
    <row r="137" spans="8:10" s="123" customFormat="1" x14ac:dyDescent="0.35">
      <c r="I137" s="489"/>
    </row>
    <row r="138" spans="8:10" s="123" customFormat="1" x14ac:dyDescent="0.35">
      <c r="I138" s="489"/>
    </row>
    <row r="139" spans="8:10" s="123" customFormat="1" x14ac:dyDescent="0.35">
      <c r="I139" s="489"/>
    </row>
    <row r="140" spans="8:10" s="123" customFormat="1" x14ac:dyDescent="0.35">
      <c r="I140" s="489"/>
    </row>
    <row r="141" spans="8:10" s="123" customFormat="1" x14ac:dyDescent="0.35">
      <c r="I141" s="489"/>
    </row>
    <row r="142" spans="8:10" s="123" customFormat="1" x14ac:dyDescent="0.35">
      <c r="I142" s="489"/>
    </row>
    <row r="143" spans="8:10" s="123" customFormat="1" x14ac:dyDescent="0.35">
      <c r="H143" s="171"/>
      <c r="I143" s="490"/>
    </row>
  </sheetData>
  <mergeCells count="1">
    <mergeCell ref="C126:I127"/>
  </mergeCells>
  <pageMargins left="0.70866141732283472" right="0.70866141732283472" top="0.74803149606299213" bottom="0.74803149606299213" header="0.31496062992125984" footer="0.31496062992125984"/>
  <pageSetup scale="75" fitToHeight="0"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5">
      <c r="A1" s="91"/>
      <c r="B1" s="92" t="s">
        <v>1100</v>
      </c>
      <c r="C1" s="93" t="s">
        <v>103</v>
      </c>
      <c r="F1" s="60" t="s">
        <v>104</v>
      </c>
      <c r="G1" s="94" t="s">
        <v>110</v>
      </c>
      <c r="H1" s="60" t="s">
        <v>105</v>
      </c>
      <c r="I1" s="60" t="s">
        <v>106</v>
      </c>
      <c r="J1" s="60" t="s">
        <v>107</v>
      </c>
      <c r="K1" s="94" t="s">
        <v>109</v>
      </c>
    </row>
    <row r="2" spans="1:11" ht="15" x14ac:dyDescent="0.2">
      <c r="A2" s="98"/>
      <c r="B2" s="99" t="s">
        <v>88</v>
      </c>
      <c r="C2" s="100" t="str">
        <f>'G. Kootenay'!C3</f>
        <v>Kootenay</v>
      </c>
    </row>
    <row r="3" spans="1:11" ht="15" x14ac:dyDescent="0.2">
      <c r="A3" s="98"/>
      <c r="B3" s="99" t="s">
        <v>89</v>
      </c>
      <c r="C3" s="318" t="str">
        <f>'G. Kootenay'!C4</f>
        <v xml:space="preserve">Ainsworth Hot Springs </v>
      </c>
      <c r="E3" s="102" t="s">
        <v>116</v>
      </c>
      <c r="F3" s="102" t="s">
        <v>111</v>
      </c>
      <c r="G3" s="102" t="s">
        <v>117</v>
      </c>
      <c r="H3" s="102" t="s">
        <v>112</v>
      </c>
      <c r="I3" s="102" t="s">
        <v>113</v>
      </c>
      <c r="J3" s="102" t="s">
        <v>114</v>
      </c>
      <c r="K3" s="102" t="s">
        <v>441</v>
      </c>
    </row>
    <row r="4" spans="1:11" ht="15" x14ac:dyDescent="0.2">
      <c r="A4" s="98"/>
      <c r="B4" s="99" t="s">
        <v>87</v>
      </c>
      <c r="C4" s="318" t="str">
        <f>'G. Kootenay'!C5</f>
        <v>Kelowna</v>
      </c>
      <c r="E4" s="103"/>
      <c r="F4" s="146">
        <f>C51</f>
        <v>2.5</v>
      </c>
      <c r="G4" s="146">
        <f>(C40+C57+C45+C95)/4</f>
        <v>2.4196428571428572</v>
      </c>
      <c r="H4" s="146">
        <f>C34</f>
        <v>2</v>
      </c>
      <c r="I4" s="146">
        <f>C66</f>
        <v>2.7777777777777777</v>
      </c>
      <c r="J4" s="146">
        <f>(C9+C25+C113)/3</f>
        <v>3.8333333333333335</v>
      </c>
      <c r="K4" s="146">
        <f>(C77+C81+C88+C119)/4</f>
        <v>3.4666666666666663</v>
      </c>
    </row>
    <row r="5" spans="1:11" ht="15" x14ac:dyDescent="0.2">
      <c r="A5" s="98"/>
      <c r="B5" s="101" t="s">
        <v>5</v>
      </c>
      <c r="C5" s="318" t="str">
        <f>'G. Kootenay'!C6</f>
        <v>Crawford Bay, 082F10</v>
      </c>
    </row>
    <row r="6" spans="1:11" ht="15" x14ac:dyDescent="0.2">
      <c r="A6" s="98"/>
      <c r="B6" s="101" t="s">
        <v>6</v>
      </c>
      <c r="C6" s="318" t="str">
        <f>'G. Kootenay'!C7</f>
        <v>82F.076</v>
      </c>
    </row>
    <row r="7" spans="1:11" ht="15" x14ac:dyDescent="0.2">
      <c r="A7" s="6"/>
      <c r="B7" s="8"/>
      <c r="C7" s="7"/>
    </row>
    <row r="8" spans="1:11" ht="20.149999999999999" thickBot="1" x14ac:dyDescent="0.3">
      <c r="A8" s="6"/>
      <c r="B8" s="125" t="str">
        <f>'G. Kootenay'!C3</f>
        <v>Kootenay</v>
      </c>
      <c r="C8" s="7"/>
    </row>
    <row r="9" spans="1:11" ht="15" x14ac:dyDescent="0.2">
      <c r="A9" s="18" t="s">
        <v>7</v>
      </c>
      <c r="B9" s="19" t="s">
        <v>206</v>
      </c>
      <c r="C9" s="82">
        <f>'G. Kootenay'!I10</f>
        <v>3.9285714285714284</v>
      </c>
    </row>
    <row r="10" spans="1:11" ht="15" x14ac:dyDescent="0.25">
      <c r="A10" s="20" t="s">
        <v>119</v>
      </c>
      <c r="B10" s="5" t="s">
        <v>94</v>
      </c>
      <c r="C10" s="65">
        <f>'G. Kootenay'!I11</f>
        <v>5</v>
      </c>
    </row>
    <row r="11" spans="1:11" ht="15" x14ac:dyDescent="0.25">
      <c r="A11" s="20" t="s">
        <v>120</v>
      </c>
      <c r="B11" s="5" t="s">
        <v>8</v>
      </c>
      <c r="C11" s="291">
        <f>'G. Kootenay'!I12</f>
        <v>5</v>
      </c>
    </row>
    <row r="12" spans="1:11" ht="15" x14ac:dyDescent="0.25">
      <c r="A12" s="20" t="s">
        <v>121</v>
      </c>
      <c r="B12" s="5" t="s">
        <v>224</v>
      </c>
      <c r="C12" s="291">
        <f>'G. Kootenay'!I13</f>
        <v>5</v>
      </c>
    </row>
    <row r="13" spans="1:11" ht="15" x14ac:dyDescent="0.25">
      <c r="A13" s="20" t="s">
        <v>122</v>
      </c>
      <c r="B13" s="5" t="s">
        <v>92</v>
      </c>
      <c r="C13" s="291">
        <f>'G. Kootenay'!I14</f>
        <v>4</v>
      </c>
    </row>
    <row r="14" spans="1:11" ht="15" x14ac:dyDescent="0.25">
      <c r="A14" s="20" t="s">
        <v>123</v>
      </c>
      <c r="B14" s="5" t="s">
        <v>91</v>
      </c>
      <c r="C14" s="291">
        <f>'G. Kootenay'!I15</f>
        <v>1</v>
      </c>
    </row>
    <row r="15" spans="1:11" ht="15" x14ac:dyDescent="0.25">
      <c r="A15" s="20" t="s">
        <v>124</v>
      </c>
      <c r="B15" s="5" t="s">
        <v>93</v>
      </c>
      <c r="C15" s="291">
        <f>'G. Kootenay'!I16</f>
        <v>5</v>
      </c>
    </row>
    <row r="16" spans="1:11" ht="15" x14ac:dyDescent="0.25">
      <c r="A16" s="20" t="s">
        <v>125</v>
      </c>
      <c r="B16" s="5" t="s">
        <v>203</v>
      </c>
      <c r="C16" s="291">
        <f>'G. Kootenay'!I17</f>
        <v>4</v>
      </c>
    </row>
    <row r="17" spans="1:3" ht="15" x14ac:dyDescent="0.25">
      <c r="A17" s="20" t="s">
        <v>126</v>
      </c>
      <c r="B17" s="5" t="s">
        <v>9</v>
      </c>
      <c r="C17" s="291">
        <f>'G. Kootenay'!I18</f>
        <v>5</v>
      </c>
    </row>
    <row r="18" spans="1:3" ht="15" x14ac:dyDescent="0.25">
      <c r="A18" s="20" t="s">
        <v>127</v>
      </c>
      <c r="B18" s="5" t="s">
        <v>10</v>
      </c>
      <c r="C18" s="291">
        <f>'G. Kootenay'!I19</f>
        <v>0</v>
      </c>
    </row>
    <row r="19" spans="1:3" ht="15" x14ac:dyDescent="0.25">
      <c r="A19" s="20" t="s">
        <v>128</v>
      </c>
      <c r="B19" s="5" t="s">
        <v>96</v>
      </c>
      <c r="C19" s="291">
        <f>'G. Kootenay'!I20</f>
        <v>5</v>
      </c>
    </row>
    <row r="20" spans="1:3" x14ac:dyDescent="0.35">
      <c r="A20" s="20" t="s">
        <v>129</v>
      </c>
      <c r="B20" s="5" t="s">
        <v>225</v>
      </c>
      <c r="C20" s="291">
        <f>'G. Kootenay'!I21</f>
        <v>3</v>
      </c>
    </row>
    <row r="21" spans="1:3" x14ac:dyDescent="0.35">
      <c r="A21" s="20" t="s">
        <v>130</v>
      </c>
      <c r="B21" s="5" t="s">
        <v>204</v>
      </c>
      <c r="C21" s="291">
        <f>'G. Kootenay'!I22</f>
        <v>5</v>
      </c>
    </row>
    <row r="22" spans="1:3" x14ac:dyDescent="0.35">
      <c r="A22" s="20" t="s">
        <v>131</v>
      </c>
      <c r="B22" s="5" t="s">
        <v>90</v>
      </c>
      <c r="C22" s="291">
        <f>'G. Kootenay'!I23</f>
        <v>3</v>
      </c>
    </row>
    <row r="23" spans="1:3" ht="29.5" thickBot="1" x14ac:dyDescent="0.4">
      <c r="A23" s="105" t="s">
        <v>132</v>
      </c>
      <c r="B23" s="106" t="s">
        <v>226</v>
      </c>
      <c r="C23" s="291">
        <f>'G. Kootenay'!I24</f>
        <v>5</v>
      </c>
    </row>
    <row r="24" spans="1:3" ht="15" thickBot="1" x14ac:dyDescent="0.4">
      <c r="A24" s="24"/>
      <c r="B24" s="25"/>
      <c r="C24" s="63"/>
    </row>
    <row r="25" spans="1:3" x14ac:dyDescent="0.35">
      <c r="A25" s="26" t="s">
        <v>11</v>
      </c>
      <c r="B25" s="27" t="s">
        <v>12</v>
      </c>
      <c r="C25" s="83">
        <f>'G. Kootenay'!I26</f>
        <v>2.5714285714285716</v>
      </c>
    </row>
    <row r="26" spans="1:3" x14ac:dyDescent="0.35">
      <c r="A26" s="28" t="s">
        <v>133</v>
      </c>
      <c r="B26" s="9" t="s">
        <v>13</v>
      </c>
      <c r="C26" s="67">
        <f>'G. Kootenay'!I27</f>
        <v>3</v>
      </c>
    </row>
    <row r="27" spans="1:3" x14ac:dyDescent="0.35">
      <c r="A27" s="28" t="s">
        <v>134</v>
      </c>
      <c r="B27" s="9" t="s">
        <v>205</v>
      </c>
      <c r="C27" s="67">
        <f>'G. Kootenay'!I28</f>
        <v>3</v>
      </c>
    </row>
    <row r="28" spans="1:3" x14ac:dyDescent="0.35">
      <c r="A28" s="28" t="s">
        <v>135</v>
      </c>
      <c r="B28" s="9" t="s">
        <v>14</v>
      </c>
      <c r="C28" s="67">
        <f>'G. Kootenay'!I29</f>
        <v>0</v>
      </c>
    </row>
    <row r="29" spans="1:3" x14ac:dyDescent="0.35">
      <c r="A29" s="28" t="s">
        <v>136</v>
      </c>
      <c r="B29" s="9" t="s">
        <v>15</v>
      </c>
      <c r="C29" s="67">
        <f>'G. Kootenay'!I30</f>
        <v>3</v>
      </c>
    </row>
    <row r="30" spans="1:3" x14ac:dyDescent="0.35">
      <c r="A30" s="28" t="s">
        <v>137</v>
      </c>
      <c r="B30" s="9" t="s">
        <v>16</v>
      </c>
      <c r="C30" s="67">
        <f>'G. Kootenay'!I31</f>
        <v>3</v>
      </c>
    </row>
    <row r="31" spans="1:3" ht="29" x14ac:dyDescent="0.35">
      <c r="A31" s="108" t="s">
        <v>138</v>
      </c>
      <c r="B31" s="109" t="s">
        <v>207</v>
      </c>
      <c r="C31" s="67">
        <f>'G. Kootenay'!I32</f>
        <v>5</v>
      </c>
    </row>
    <row r="32" spans="1:3" ht="15" thickBot="1" x14ac:dyDescent="0.4">
      <c r="A32" s="28" t="s">
        <v>139</v>
      </c>
      <c r="B32" s="29" t="s">
        <v>17</v>
      </c>
      <c r="C32" s="68">
        <f>'G. Kootenay'!I33</f>
        <v>1</v>
      </c>
    </row>
    <row r="33" spans="1:3" ht="15" thickBot="1" x14ac:dyDescent="0.4">
      <c r="A33" s="24"/>
      <c r="B33" s="25"/>
      <c r="C33" s="63"/>
    </row>
    <row r="34" spans="1:3" x14ac:dyDescent="0.35">
      <c r="A34" s="30" t="s">
        <v>18</v>
      </c>
      <c r="B34" s="31" t="s">
        <v>19</v>
      </c>
      <c r="C34" s="84">
        <f>'G. Kootenay'!I35</f>
        <v>2</v>
      </c>
    </row>
    <row r="35" spans="1:3" x14ac:dyDescent="0.35">
      <c r="A35" s="32" t="s">
        <v>140</v>
      </c>
      <c r="B35" s="10" t="s">
        <v>97</v>
      </c>
      <c r="C35" s="69">
        <f>'G. Kootenay'!I36</f>
        <v>1</v>
      </c>
    </row>
    <row r="36" spans="1:3" x14ac:dyDescent="0.35">
      <c r="A36" s="32" t="s">
        <v>141</v>
      </c>
      <c r="B36" s="10" t="s">
        <v>20</v>
      </c>
      <c r="C36" s="69">
        <f>'G. Kootenay'!I37</f>
        <v>2</v>
      </c>
    </row>
    <row r="37" spans="1:3" x14ac:dyDescent="0.35">
      <c r="A37" s="32" t="s">
        <v>142</v>
      </c>
      <c r="B37" s="10" t="s">
        <v>21</v>
      </c>
      <c r="C37" s="69">
        <f>'G. Kootenay'!I38</f>
        <v>3</v>
      </c>
    </row>
    <row r="38" spans="1:3" ht="15" thickBot="1" x14ac:dyDescent="0.4">
      <c r="A38" s="32" t="s">
        <v>143</v>
      </c>
      <c r="B38" s="33" t="s">
        <v>86</v>
      </c>
      <c r="C38" s="70">
        <f>'G. Kootenay'!I39</f>
        <v>2</v>
      </c>
    </row>
    <row r="39" spans="1:3" ht="15" thickBot="1" x14ac:dyDescent="0.4">
      <c r="A39" s="24"/>
      <c r="B39" s="25"/>
      <c r="C39" s="64"/>
    </row>
    <row r="40" spans="1:3" ht="29" x14ac:dyDescent="0.35">
      <c r="A40" s="36" t="s">
        <v>22</v>
      </c>
      <c r="B40" s="37" t="s">
        <v>227</v>
      </c>
      <c r="C40" s="85">
        <f>'G. Kootenay'!I41</f>
        <v>3</v>
      </c>
    </row>
    <row r="41" spans="1:3" x14ac:dyDescent="0.35">
      <c r="A41" s="38" t="s">
        <v>144</v>
      </c>
      <c r="B41" s="11" t="s">
        <v>23</v>
      </c>
      <c r="C41" s="71">
        <f>'G. Kootenay'!I42</f>
        <v>3</v>
      </c>
    </row>
    <row r="42" spans="1:3" ht="29" x14ac:dyDescent="0.35">
      <c r="A42" s="111" t="s">
        <v>145</v>
      </c>
      <c r="B42" s="112" t="s">
        <v>228</v>
      </c>
      <c r="C42" s="71">
        <f>'G. Kootenay'!I43</f>
        <v>3</v>
      </c>
    </row>
    <row r="43" spans="1:3" ht="15" thickBot="1" x14ac:dyDescent="0.4">
      <c r="A43" s="38" t="s">
        <v>146</v>
      </c>
      <c r="B43" s="39" t="s">
        <v>24</v>
      </c>
      <c r="C43" s="72">
        <f>'G. Kootenay'!I44</f>
        <v>3</v>
      </c>
    </row>
    <row r="44" spans="1:3" ht="15" thickBot="1" x14ac:dyDescent="0.4">
      <c r="A44" s="24"/>
      <c r="B44" s="25"/>
      <c r="C44" s="63"/>
    </row>
    <row r="45" spans="1:3" x14ac:dyDescent="0.35">
      <c r="A45" s="40" t="s">
        <v>25</v>
      </c>
      <c r="B45" s="41" t="s">
        <v>26</v>
      </c>
      <c r="C45" s="86">
        <f>'G. Kootenay'!I46</f>
        <v>3.25</v>
      </c>
    </row>
    <row r="46" spans="1:3" x14ac:dyDescent="0.35">
      <c r="A46" s="42" t="s">
        <v>147</v>
      </c>
      <c r="B46" s="12" t="s">
        <v>208</v>
      </c>
      <c r="C46" s="73">
        <f>'G. Kootenay'!I47</f>
        <v>2</v>
      </c>
    </row>
    <row r="47" spans="1:3" x14ac:dyDescent="0.35">
      <c r="A47" s="42" t="s">
        <v>148</v>
      </c>
      <c r="B47" s="12" t="s">
        <v>209</v>
      </c>
      <c r="C47" s="73">
        <f>'G. Kootenay'!I48</f>
        <v>3</v>
      </c>
    </row>
    <row r="48" spans="1:3" x14ac:dyDescent="0.35">
      <c r="A48" s="42" t="s">
        <v>149</v>
      </c>
      <c r="B48" s="12" t="s">
        <v>27</v>
      </c>
      <c r="C48" s="73">
        <f>'G. Kootenay'!I49</f>
        <v>3</v>
      </c>
    </row>
    <row r="49" spans="1:3" ht="15" thickBot="1" x14ac:dyDescent="0.4">
      <c r="A49" s="42" t="s">
        <v>150</v>
      </c>
      <c r="B49" s="43" t="s">
        <v>210</v>
      </c>
      <c r="C49" s="74">
        <f>'G. Kootenay'!I50</f>
        <v>5</v>
      </c>
    </row>
    <row r="50" spans="1:3" ht="15" thickBot="1" x14ac:dyDescent="0.4">
      <c r="A50" s="24"/>
      <c r="B50" s="25"/>
      <c r="C50" s="63"/>
    </row>
    <row r="51" spans="1:3" x14ac:dyDescent="0.35">
      <c r="A51" s="44" t="s">
        <v>28</v>
      </c>
      <c r="B51" s="45" t="s">
        <v>29</v>
      </c>
      <c r="C51" s="87">
        <f>'G. Kootenay'!I52</f>
        <v>2.5</v>
      </c>
    </row>
    <row r="52" spans="1:3" x14ac:dyDescent="0.35">
      <c r="A52" s="46" t="s">
        <v>151</v>
      </c>
      <c r="B52" s="13" t="s">
        <v>30</v>
      </c>
      <c r="C52" s="75">
        <f>'G. Kootenay'!I53</f>
        <v>5</v>
      </c>
    </row>
    <row r="53" spans="1:3" x14ac:dyDescent="0.35">
      <c r="A53" s="46" t="s">
        <v>152</v>
      </c>
      <c r="B53" s="13" t="s">
        <v>31</v>
      </c>
      <c r="C53" s="75">
        <f>'G. Kootenay'!I54</f>
        <v>5</v>
      </c>
    </row>
    <row r="54" spans="1:3" x14ac:dyDescent="0.35">
      <c r="A54" s="46" t="s">
        <v>153</v>
      </c>
      <c r="B54" s="13" t="s">
        <v>32</v>
      </c>
      <c r="C54" s="75">
        <f>'G. Kootenay'!I55</f>
        <v>0</v>
      </c>
    </row>
    <row r="55" spans="1:3" ht="15" thickBot="1" x14ac:dyDescent="0.4">
      <c r="A55" s="46" t="s">
        <v>154</v>
      </c>
      <c r="B55" s="47" t="s">
        <v>33</v>
      </c>
      <c r="C55" s="76">
        <f>'G. Kootenay'!I56</f>
        <v>0</v>
      </c>
    </row>
    <row r="56" spans="1:3" ht="15" thickBot="1" x14ac:dyDescent="0.4">
      <c r="A56" s="24"/>
      <c r="B56" s="25"/>
      <c r="C56" s="63"/>
    </row>
    <row r="57" spans="1:3" x14ac:dyDescent="0.35">
      <c r="A57" s="48" t="s">
        <v>34</v>
      </c>
      <c r="B57" s="49" t="s">
        <v>211</v>
      </c>
      <c r="C57" s="88">
        <f>'G. Kootenay'!I58</f>
        <v>3.4285714285714284</v>
      </c>
    </row>
    <row r="58" spans="1:3" x14ac:dyDescent="0.35">
      <c r="A58" s="50" t="s">
        <v>155</v>
      </c>
      <c r="B58" s="14" t="s">
        <v>35</v>
      </c>
      <c r="C58" s="77">
        <f>'G. Kootenay'!I59</f>
        <v>3</v>
      </c>
    </row>
    <row r="59" spans="1:3" x14ac:dyDescent="0.35">
      <c r="A59" s="50" t="s">
        <v>156</v>
      </c>
      <c r="B59" s="14" t="s">
        <v>212</v>
      </c>
      <c r="C59" s="77">
        <f>'G. Kootenay'!I60</f>
        <v>3</v>
      </c>
    </row>
    <row r="60" spans="1:3" x14ac:dyDescent="0.35">
      <c r="A60" s="50" t="s">
        <v>157</v>
      </c>
      <c r="B60" s="14" t="s">
        <v>98</v>
      </c>
      <c r="C60" s="77">
        <f>'G. Kootenay'!I61</f>
        <v>3</v>
      </c>
    </row>
    <row r="61" spans="1:3" x14ac:dyDescent="0.35">
      <c r="A61" s="50" t="s">
        <v>158</v>
      </c>
      <c r="B61" s="14" t="s">
        <v>36</v>
      </c>
      <c r="C61" s="77">
        <f>'G. Kootenay'!I62</f>
        <v>4</v>
      </c>
    </row>
    <row r="62" spans="1:3" x14ac:dyDescent="0.35">
      <c r="A62" s="50" t="s">
        <v>159</v>
      </c>
      <c r="B62" s="14" t="s">
        <v>37</v>
      </c>
      <c r="C62" s="77">
        <f>'G. Kootenay'!I63</f>
        <v>3</v>
      </c>
    </row>
    <row r="63" spans="1:3" x14ac:dyDescent="0.35">
      <c r="A63" s="114" t="s">
        <v>160</v>
      </c>
      <c r="B63" s="115" t="s">
        <v>38</v>
      </c>
      <c r="C63" s="116">
        <f>'G. Kootenay'!I64</f>
        <v>3</v>
      </c>
    </row>
    <row r="64" spans="1:3" ht="15" thickBot="1" x14ac:dyDescent="0.4">
      <c r="A64" s="50" t="s">
        <v>161</v>
      </c>
      <c r="B64" s="51" t="s">
        <v>39</v>
      </c>
      <c r="C64" s="78">
        <f>'G. Kootenay'!I65</f>
        <v>5</v>
      </c>
    </row>
    <row r="65" spans="1:3" ht="15" thickBot="1" x14ac:dyDescent="0.4">
      <c r="A65" s="24"/>
      <c r="B65" s="25"/>
      <c r="C65" s="63"/>
    </row>
    <row r="66" spans="1:3" x14ac:dyDescent="0.35">
      <c r="A66" s="52" t="s">
        <v>40</v>
      </c>
      <c r="B66" s="53" t="s">
        <v>41</v>
      </c>
      <c r="C66" s="89">
        <f>'G. Kootenay'!I67</f>
        <v>2.7777777777777777</v>
      </c>
    </row>
    <row r="67" spans="1:3" x14ac:dyDescent="0.35">
      <c r="A67" s="54" t="s">
        <v>162</v>
      </c>
      <c r="B67" s="15" t="s">
        <v>42</v>
      </c>
      <c r="C67" s="79">
        <f>'G. Kootenay'!I68</f>
        <v>1</v>
      </c>
    </row>
    <row r="68" spans="1:3" x14ac:dyDescent="0.35">
      <c r="A68" s="54" t="s">
        <v>163</v>
      </c>
      <c r="B68" s="15" t="s">
        <v>99</v>
      </c>
      <c r="C68" s="79">
        <f>'G. Kootenay'!I69</f>
        <v>1</v>
      </c>
    </row>
    <row r="69" spans="1:3" x14ac:dyDescent="0.35">
      <c r="A69" s="54" t="s">
        <v>164</v>
      </c>
      <c r="B69" s="15" t="s">
        <v>43</v>
      </c>
      <c r="C69" s="79">
        <f>'G. Kootenay'!I70</f>
        <v>3</v>
      </c>
    </row>
    <row r="70" spans="1:3" x14ac:dyDescent="0.35">
      <c r="A70" s="54" t="s">
        <v>165</v>
      </c>
      <c r="B70" s="15" t="s">
        <v>44</v>
      </c>
      <c r="C70" s="79">
        <f>'G. Kootenay'!I71</f>
        <v>3</v>
      </c>
    </row>
    <row r="71" spans="1:3" x14ac:dyDescent="0.35">
      <c r="A71" s="54" t="s">
        <v>166</v>
      </c>
      <c r="B71" s="15" t="s">
        <v>100</v>
      </c>
      <c r="C71" s="79">
        <f>'G. Kootenay'!I72</f>
        <v>4</v>
      </c>
    </row>
    <row r="72" spans="1:3" x14ac:dyDescent="0.35">
      <c r="A72" s="54" t="s">
        <v>167</v>
      </c>
      <c r="B72" s="120" t="s">
        <v>45</v>
      </c>
      <c r="C72" s="79">
        <f>'G. Kootenay'!I73</f>
        <v>4</v>
      </c>
    </row>
    <row r="73" spans="1:3" ht="29" x14ac:dyDescent="0.35">
      <c r="A73" s="121" t="s">
        <v>232</v>
      </c>
      <c r="B73" s="122" t="s">
        <v>233</v>
      </c>
      <c r="C73" s="79">
        <f>'G. Kootenay'!I74</f>
        <v>3</v>
      </c>
    </row>
    <row r="74" spans="1:3" ht="29" x14ac:dyDescent="0.35">
      <c r="A74" s="121" t="s">
        <v>234</v>
      </c>
      <c r="B74" s="15" t="s">
        <v>235</v>
      </c>
      <c r="C74" s="79">
        <f>'G. Kootenay'!I75</f>
        <v>3</v>
      </c>
    </row>
    <row r="75" spans="1:3" ht="15" thickBot="1" x14ac:dyDescent="0.4">
      <c r="A75" s="54" t="s">
        <v>236</v>
      </c>
      <c r="B75" s="55" t="s">
        <v>237</v>
      </c>
      <c r="C75" s="79">
        <f>'G. Kootenay'!I76</f>
        <v>3</v>
      </c>
    </row>
    <row r="76" spans="1:3" ht="15" thickBot="1" x14ac:dyDescent="0.4">
      <c r="A76" s="24"/>
      <c r="B76" s="25"/>
      <c r="C76" s="64"/>
    </row>
    <row r="77" spans="1:3" x14ac:dyDescent="0.35">
      <c r="A77" s="56" t="s">
        <v>46</v>
      </c>
      <c r="B77" s="57" t="s">
        <v>47</v>
      </c>
      <c r="C77" s="90">
        <f>'G. Kootenay'!I78</f>
        <v>4</v>
      </c>
    </row>
    <row r="78" spans="1:3" x14ac:dyDescent="0.35">
      <c r="A78" s="58" t="s">
        <v>168</v>
      </c>
      <c r="B78" s="16" t="s">
        <v>213</v>
      </c>
      <c r="C78" s="80">
        <f>'G. Kootenay'!I79</f>
        <v>3</v>
      </c>
    </row>
    <row r="79" spans="1:3" ht="15" thickBot="1" x14ac:dyDescent="0.4">
      <c r="A79" s="58" t="s">
        <v>169</v>
      </c>
      <c r="B79" s="59" t="s">
        <v>48</v>
      </c>
      <c r="C79" s="81">
        <f>'G. Kootenay'!I80</f>
        <v>5</v>
      </c>
    </row>
    <row r="80" spans="1:3" ht="15" thickBot="1" x14ac:dyDescent="0.4">
      <c r="A80" s="24"/>
      <c r="B80" s="25"/>
      <c r="C80" s="63"/>
    </row>
    <row r="81" spans="1:3" x14ac:dyDescent="0.35">
      <c r="A81" s="18" t="s">
        <v>49</v>
      </c>
      <c r="B81" s="19" t="s">
        <v>50</v>
      </c>
      <c r="C81" s="82">
        <f>'G. Kootenay'!I82</f>
        <v>2.8</v>
      </c>
    </row>
    <row r="82" spans="1:3" x14ac:dyDescent="0.35">
      <c r="A82" s="20" t="s">
        <v>170</v>
      </c>
      <c r="B82" s="5" t="s">
        <v>214</v>
      </c>
      <c r="C82" s="65">
        <f>'G. Kootenay'!I83</f>
        <v>0</v>
      </c>
    </row>
    <row r="83" spans="1:3" x14ac:dyDescent="0.35">
      <c r="A83" s="20" t="s">
        <v>171</v>
      </c>
      <c r="B83" s="5" t="s">
        <v>51</v>
      </c>
      <c r="C83" s="65">
        <f>'G. Kootenay'!I84</f>
        <v>3</v>
      </c>
    </row>
    <row r="84" spans="1:3" x14ac:dyDescent="0.35">
      <c r="A84" s="20" t="s">
        <v>201</v>
      </c>
      <c r="B84" s="5" t="s">
        <v>52</v>
      </c>
      <c r="C84" s="65">
        <f>'G. Kootenay'!I85</f>
        <v>5</v>
      </c>
    </row>
    <row r="85" spans="1:3" x14ac:dyDescent="0.35">
      <c r="A85" s="105" t="s">
        <v>172</v>
      </c>
      <c r="B85" s="17" t="s">
        <v>53</v>
      </c>
      <c r="C85" s="117">
        <f>'G. Kootenay'!I86</f>
        <v>3</v>
      </c>
    </row>
    <row r="86" spans="1:3" ht="15" thickBot="1" x14ac:dyDescent="0.4">
      <c r="A86" s="20" t="s">
        <v>173</v>
      </c>
      <c r="B86" s="21" t="s">
        <v>215</v>
      </c>
      <c r="C86" s="66">
        <f>'G. Kootenay'!I87</f>
        <v>3</v>
      </c>
    </row>
    <row r="87" spans="1:3" ht="15" thickBot="1" x14ac:dyDescent="0.4">
      <c r="A87" s="24"/>
      <c r="B87" s="25"/>
      <c r="C87" s="63"/>
    </row>
    <row r="88" spans="1:3" x14ac:dyDescent="0.35">
      <c r="A88" s="26" t="s">
        <v>54</v>
      </c>
      <c r="B88" s="27" t="s">
        <v>55</v>
      </c>
      <c r="C88" s="83">
        <f>'G. Kootenay'!I89</f>
        <v>4.4000000000000004</v>
      </c>
    </row>
    <row r="89" spans="1:3" x14ac:dyDescent="0.35">
      <c r="A89" s="28" t="s">
        <v>174</v>
      </c>
      <c r="B89" s="9" t="s">
        <v>56</v>
      </c>
      <c r="C89" s="67">
        <f>'G. Kootenay'!I90</f>
        <v>4</v>
      </c>
    </row>
    <row r="90" spans="1:3" x14ac:dyDescent="0.35">
      <c r="A90" s="28" t="s">
        <v>175</v>
      </c>
      <c r="B90" s="9" t="s">
        <v>101</v>
      </c>
      <c r="C90" s="67">
        <f>'G. Kootenay'!I91</f>
        <v>3</v>
      </c>
    </row>
    <row r="91" spans="1:3" x14ac:dyDescent="0.35">
      <c r="A91" s="28" t="s">
        <v>202</v>
      </c>
      <c r="B91" s="9" t="s">
        <v>57</v>
      </c>
      <c r="C91" s="67">
        <f>'G. Kootenay'!I92</f>
        <v>5</v>
      </c>
    </row>
    <row r="92" spans="1:3" x14ac:dyDescent="0.35">
      <c r="A92" s="28" t="s">
        <v>176</v>
      </c>
      <c r="B92" s="9" t="s">
        <v>58</v>
      </c>
      <c r="C92" s="67">
        <f>'G. Kootenay'!I93</f>
        <v>5</v>
      </c>
    </row>
    <row r="93" spans="1:3" ht="15" thickBot="1" x14ac:dyDescent="0.4">
      <c r="A93" s="28" t="s">
        <v>177</v>
      </c>
      <c r="B93" s="29" t="s">
        <v>59</v>
      </c>
      <c r="C93" s="68">
        <f>'G. Kootenay'!I94</f>
        <v>5</v>
      </c>
    </row>
    <row r="94" spans="1:3" ht="15" thickBot="1" x14ac:dyDescent="0.4">
      <c r="A94" s="24"/>
      <c r="B94" s="25"/>
      <c r="C94" s="63"/>
    </row>
    <row r="95" spans="1:3" x14ac:dyDescent="0.35">
      <c r="A95" s="30" t="s">
        <v>60</v>
      </c>
      <c r="B95" s="31" t="s">
        <v>220</v>
      </c>
      <c r="C95" s="84">
        <f>'G. Kootenay'!I96</f>
        <v>0</v>
      </c>
    </row>
    <row r="96" spans="1:3" x14ac:dyDescent="0.35">
      <c r="A96" s="32" t="s">
        <v>178</v>
      </c>
      <c r="B96" s="10" t="s">
        <v>216</v>
      </c>
      <c r="C96" s="69">
        <f>'G. Kootenay'!I97</f>
        <v>0</v>
      </c>
    </row>
    <row r="97" spans="1:3" x14ac:dyDescent="0.35">
      <c r="A97" s="32" t="s">
        <v>179</v>
      </c>
      <c r="B97" s="10" t="s">
        <v>217</v>
      </c>
      <c r="C97" s="69">
        <f>'G. Kootenay'!I98</f>
        <v>0</v>
      </c>
    </row>
    <row r="98" spans="1:3" x14ac:dyDescent="0.35">
      <c r="A98" s="32" t="s">
        <v>180</v>
      </c>
      <c r="B98" s="10" t="s">
        <v>218</v>
      </c>
      <c r="C98" s="69">
        <f>'G. Kootenay'!I99</f>
        <v>0</v>
      </c>
    </row>
    <row r="99" spans="1:3" x14ac:dyDescent="0.35">
      <c r="A99" s="32" t="s">
        <v>181</v>
      </c>
      <c r="B99" s="10" t="s">
        <v>219</v>
      </c>
      <c r="C99" s="69">
        <f>'G. Kootenay'!I100</f>
        <v>0</v>
      </c>
    </row>
    <row r="100" spans="1:3" x14ac:dyDescent="0.35">
      <c r="A100" s="32" t="s">
        <v>182</v>
      </c>
      <c r="B100" s="10" t="s">
        <v>221</v>
      </c>
      <c r="C100" s="69">
        <f>'G. Kootenay'!I101</f>
        <v>0</v>
      </c>
    </row>
    <row r="101" spans="1:3" x14ac:dyDescent="0.35">
      <c r="A101" s="32" t="s">
        <v>183</v>
      </c>
      <c r="B101" s="10" t="s">
        <v>61</v>
      </c>
      <c r="C101" s="69">
        <f>'G. Kootenay'!I102</f>
        <v>0</v>
      </c>
    </row>
    <row r="102" spans="1:3" x14ac:dyDescent="0.35">
      <c r="A102" s="32" t="s">
        <v>184</v>
      </c>
      <c r="B102" s="10" t="s">
        <v>222</v>
      </c>
      <c r="C102" s="69">
        <f>'G. Kootenay'!I103</f>
        <v>0</v>
      </c>
    </row>
    <row r="103" spans="1:3" x14ac:dyDescent="0.35">
      <c r="A103" s="32" t="s">
        <v>185</v>
      </c>
      <c r="B103" s="10" t="s">
        <v>62</v>
      </c>
      <c r="C103" s="69">
        <f>'G. Kootenay'!I104</f>
        <v>0</v>
      </c>
    </row>
    <row r="104" spans="1:3" x14ac:dyDescent="0.35">
      <c r="A104" s="32" t="s">
        <v>186</v>
      </c>
      <c r="B104" s="10" t="s">
        <v>63</v>
      </c>
      <c r="C104" s="69">
        <f>'G. Kootenay'!I105</f>
        <v>0</v>
      </c>
    </row>
    <row r="105" spans="1:3" x14ac:dyDescent="0.35">
      <c r="A105" s="32" t="s">
        <v>187</v>
      </c>
      <c r="B105" s="10" t="s">
        <v>64</v>
      </c>
      <c r="C105" s="69">
        <f>'G. Kootenay'!I106</f>
        <v>0</v>
      </c>
    </row>
    <row r="106" spans="1:3" x14ac:dyDescent="0.35">
      <c r="A106" s="32" t="s">
        <v>188</v>
      </c>
      <c r="B106" s="10" t="s">
        <v>65</v>
      </c>
      <c r="C106" s="69">
        <f>'G. Kootenay'!I107</f>
        <v>0</v>
      </c>
    </row>
    <row r="107" spans="1:3" x14ac:dyDescent="0.35">
      <c r="A107" s="32" t="s">
        <v>189</v>
      </c>
      <c r="B107" s="10" t="s">
        <v>95</v>
      </c>
      <c r="C107" s="69">
        <f>'G. Kootenay'!I108</f>
        <v>0</v>
      </c>
    </row>
    <row r="108" spans="1:3" x14ac:dyDescent="0.35">
      <c r="A108" s="32" t="s">
        <v>190</v>
      </c>
      <c r="B108" s="10" t="s">
        <v>66</v>
      </c>
      <c r="C108" s="69">
        <f>'G. Kootenay'!I109</f>
        <v>0</v>
      </c>
    </row>
    <row r="109" spans="1:3" x14ac:dyDescent="0.35">
      <c r="A109" s="32" t="s">
        <v>191</v>
      </c>
      <c r="B109" s="10" t="s">
        <v>67</v>
      </c>
      <c r="C109" s="69">
        <f>'G. Kootenay'!I110</f>
        <v>0</v>
      </c>
    </row>
    <row r="110" spans="1:3" x14ac:dyDescent="0.35">
      <c r="A110" s="32" t="s">
        <v>192</v>
      </c>
      <c r="B110" s="10" t="s">
        <v>68</v>
      </c>
      <c r="C110" s="69">
        <f>'G. Kootenay'!I111</f>
        <v>0</v>
      </c>
    </row>
    <row r="111" spans="1:3" ht="15" thickBot="1" x14ac:dyDescent="0.4">
      <c r="A111" s="32" t="s">
        <v>193</v>
      </c>
      <c r="B111" s="33" t="s">
        <v>69</v>
      </c>
      <c r="C111" s="70">
        <f>'G. Kootenay'!I112</f>
        <v>0</v>
      </c>
    </row>
    <row r="112" spans="1:3" ht="15" thickBot="1" x14ac:dyDescent="0.4">
      <c r="A112" s="24"/>
      <c r="B112" s="25"/>
      <c r="C112" s="63"/>
    </row>
    <row r="113" spans="1:3" x14ac:dyDescent="0.35">
      <c r="A113" s="36" t="s">
        <v>70</v>
      </c>
      <c r="B113" s="37" t="s">
        <v>85</v>
      </c>
      <c r="C113" s="85">
        <f>'G. Kootenay'!I114</f>
        <v>5</v>
      </c>
    </row>
    <row r="114" spans="1:3" ht="43.5" x14ac:dyDescent="0.35">
      <c r="A114" s="111" t="s">
        <v>194</v>
      </c>
      <c r="B114" s="112" t="s">
        <v>229</v>
      </c>
      <c r="C114" s="113">
        <f>'G. Kootenay'!I115</f>
        <v>5</v>
      </c>
    </row>
    <row r="115" spans="1:3" ht="43.5" x14ac:dyDescent="0.35">
      <c r="A115" s="111" t="s">
        <v>195</v>
      </c>
      <c r="B115" s="112" t="s">
        <v>230</v>
      </c>
      <c r="C115" s="113">
        <f>'G. Kootenay'!I116</f>
        <v>5</v>
      </c>
    </row>
    <row r="116" spans="1:3" x14ac:dyDescent="0.35">
      <c r="A116" s="111" t="s">
        <v>196</v>
      </c>
      <c r="B116" s="112" t="s">
        <v>71</v>
      </c>
      <c r="C116" s="113">
        <f>'G. Kootenay'!I117</f>
        <v>5</v>
      </c>
    </row>
    <row r="117" spans="1:3" ht="29.5" thickBot="1" x14ac:dyDescent="0.4">
      <c r="A117" s="111" t="s">
        <v>197</v>
      </c>
      <c r="B117" s="118" t="s">
        <v>231</v>
      </c>
      <c r="C117" s="119">
        <f>'G. Kootenay'!I118</f>
        <v>5</v>
      </c>
    </row>
    <row r="118" spans="1:3" ht="15" thickBot="1" x14ac:dyDescent="0.4">
      <c r="A118" s="24"/>
      <c r="B118" s="25"/>
      <c r="C118" s="63"/>
    </row>
    <row r="119" spans="1:3" x14ac:dyDescent="0.35">
      <c r="A119" s="40" t="s">
        <v>72</v>
      </c>
      <c r="B119" s="41" t="s">
        <v>73</v>
      </c>
      <c r="C119" s="86">
        <f>'G. Kootenay'!I120</f>
        <v>2.6666666666666665</v>
      </c>
    </row>
    <row r="120" spans="1:3" x14ac:dyDescent="0.35">
      <c r="A120" s="42" t="s">
        <v>198</v>
      </c>
      <c r="B120" s="12"/>
      <c r="C120" s="73">
        <f>'G. Kootenay'!I121</f>
        <v>4</v>
      </c>
    </row>
    <row r="121" spans="1:3" x14ac:dyDescent="0.35">
      <c r="A121" s="42" t="s">
        <v>199</v>
      </c>
      <c r="B121" s="12"/>
      <c r="C121" s="73">
        <f>'G. Kootenay'!I122</f>
        <v>3</v>
      </c>
    </row>
    <row r="122" spans="1:3" ht="15" thickBot="1" x14ac:dyDescent="0.4">
      <c r="A122" s="42" t="s">
        <v>200</v>
      </c>
      <c r="B122" s="43"/>
      <c r="C122" s="74">
        <f>'G. Kootenay'!I123</f>
        <v>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A2" sqref="A2"/>
    </sheetView>
  </sheetViews>
  <sheetFormatPr defaultColWidth="8.81640625" defaultRowHeight="14.5" x14ac:dyDescent="0.35"/>
  <cols>
    <col min="1" max="1" width="5.54296875" style="123" customWidth="1"/>
    <col min="2" max="2" width="45.7265625" style="171" customWidth="1"/>
    <col min="3" max="3" width="57.1796875" style="123" customWidth="1"/>
    <col min="4" max="4" width="17.54296875" style="123" hidden="1" customWidth="1"/>
    <col min="5" max="5" width="17.453125" style="123" hidden="1" customWidth="1"/>
    <col min="6" max="6" width="30.1796875" style="123" hidden="1" customWidth="1"/>
    <col min="7" max="7" width="22.81640625" style="123" hidden="1" customWidth="1"/>
    <col min="8" max="8" width="44" style="171" hidden="1" customWidth="1"/>
    <col min="9" max="9" width="12" style="490" customWidth="1"/>
    <col min="10" max="16384" width="8.8164062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s="2" customFormat="1" ht="45" customHeight="1" x14ac:dyDescent="0.25">
      <c r="A2" s="316"/>
      <c r="B2" s="316" t="s">
        <v>1099</v>
      </c>
      <c r="C2" s="316" t="s">
        <v>0</v>
      </c>
      <c r="D2" s="316" t="s">
        <v>1</v>
      </c>
      <c r="E2" s="316" t="s">
        <v>2</v>
      </c>
      <c r="F2" s="316" t="s">
        <v>3</v>
      </c>
      <c r="G2" s="316" t="s">
        <v>4</v>
      </c>
      <c r="H2" s="316" t="s">
        <v>75</v>
      </c>
      <c r="I2" s="317" t="s">
        <v>103</v>
      </c>
    </row>
    <row r="3" spans="1:9" ht="15" x14ac:dyDescent="0.25">
      <c r="A3" s="424"/>
      <c r="B3" s="424" t="s">
        <v>279</v>
      </c>
      <c r="C3" s="425" t="s">
        <v>403</v>
      </c>
      <c r="I3" s="424"/>
    </row>
    <row r="4" spans="1:9" ht="15" x14ac:dyDescent="0.25">
      <c r="A4" s="424"/>
      <c r="B4" s="424" t="s">
        <v>280</v>
      </c>
      <c r="C4" s="425" t="s">
        <v>521</v>
      </c>
      <c r="I4" s="424"/>
    </row>
    <row r="5" spans="1:9" ht="15" x14ac:dyDescent="0.25">
      <c r="A5" s="424"/>
      <c r="B5" s="424" t="s">
        <v>246</v>
      </c>
      <c r="C5" s="425" t="s">
        <v>285</v>
      </c>
      <c r="I5" s="424"/>
    </row>
    <row r="6" spans="1:9" ht="15" x14ac:dyDescent="0.25">
      <c r="A6" s="426"/>
      <c r="B6" s="426" t="s">
        <v>247</v>
      </c>
      <c r="C6" s="425" t="s">
        <v>1046</v>
      </c>
      <c r="I6" s="426"/>
    </row>
    <row r="7" spans="1:9" ht="15" x14ac:dyDescent="0.25">
      <c r="A7" s="426"/>
      <c r="B7" s="426" t="s">
        <v>6</v>
      </c>
      <c r="C7" s="425" t="s">
        <v>1047</v>
      </c>
      <c r="I7" s="426"/>
    </row>
    <row r="8" spans="1:9" ht="15" x14ac:dyDescent="0.25">
      <c r="I8" s="123"/>
    </row>
    <row r="9" spans="1:9" ht="19.5" thickBot="1" x14ac:dyDescent="0.3">
      <c r="B9" s="500" t="str">
        <f>C3</f>
        <v>Lakelse Lake</v>
      </c>
      <c r="I9" s="123"/>
    </row>
    <row r="10" spans="1:9" ht="15" x14ac:dyDescent="0.25">
      <c r="A10" s="428" t="s">
        <v>7</v>
      </c>
      <c r="B10" s="429" t="s">
        <v>206</v>
      </c>
      <c r="C10" s="430"/>
      <c r="D10" s="430"/>
      <c r="E10" s="430"/>
      <c r="F10" s="430"/>
      <c r="G10" s="430"/>
      <c r="H10" s="431"/>
      <c r="I10" s="432">
        <f>SUM(I11:I24)/14</f>
        <v>4.2857142857142856</v>
      </c>
    </row>
    <row r="11" spans="1:9" ht="15" x14ac:dyDescent="0.25">
      <c r="A11" s="322" t="s">
        <v>119</v>
      </c>
      <c r="B11" s="168" t="s">
        <v>94</v>
      </c>
      <c r="C11" s="138" t="s">
        <v>523</v>
      </c>
      <c r="D11" s="137"/>
      <c r="E11" s="137"/>
      <c r="F11" s="137"/>
      <c r="G11" s="137"/>
      <c r="H11" s="138"/>
      <c r="I11" s="334">
        <v>5</v>
      </c>
    </row>
    <row r="12" spans="1:9" ht="15" x14ac:dyDescent="0.25">
      <c r="A12" s="322" t="s">
        <v>120</v>
      </c>
      <c r="B12" s="138" t="s">
        <v>8</v>
      </c>
      <c r="C12" s="138" t="s">
        <v>526</v>
      </c>
      <c r="D12" s="137"/>
      <c r="E12" s="137"/>
      <c r="F12" s="137"/>
      <c r="G12" s="137"/>
      <c r="H12" s="138"/>
      <c r="I12" s="334">
        <v>5</v>
      </c>
    </row>
    <row r="13" spans="1:9" ht="15" x14ac:dyDescent="0.25">
      <c r="A13" s="322" t="s">
        <v>121</v>
      </c>
      <c r="B13" s="138" t="s">
        <v>224</v>
      </c>
      <c r="C13" s="138" t="s">
        <v>1129</v>
      </c>
      <c r="D13" s="137"/>
      <c r="E13" s="137"/>
      <c r="F13" s="137"/>
      <c r="G13" s="137"/>
      <c r="H13" s="138"/>
      <c r="I13" s="334">
        <v>5</v>
      </c>
    </row>
    <row r="14" spans="1:9" x14ac:dyDescent="0.35">
      <c r="A14" s="322" t="s">
        <v>122</v>
      </c>
      <c r="B14" s="138" t="s">
        <v>92</v>
      </c>
      <c r="C14" s="138" t="s">
        <v>527</v>
      </c>
      <c r="D14" s="137"/>
      <c r="E14" s="137"/>
      <c r="F14" s="137"/>
      <c r="G14" s="137"/>
      <c r="H14" s="138"/>
      <c r="I14" s="334">
        <v>5</v>
      </c>
    </row>
    <row r="15" spans="1:9" ht="15" x14ac:dyDescent="0.25">
      <c r="A15" s="322" t="s">
        <v>123</v>
      </c>
      <c r="B15" s="138" t="s">
        <v>91</v>
      </c>
      <c r="C15" s="138" t="s">
        <v>524</v>
      </c>
      <c r="D15" s="137"/>
      <c r="E15" s="137"/>
      <c r="F15" s="137"/>
      <c r="G15" s="137"/>
      <c r="H15" s="138"/>
      <c r="I15" s="334">
        <v>3</v>
      </c>
    </row>
    <row r="16" spans="1:9" ht="15" x14ac:dyDescent="0.25">
      <c r="A16" s="322" t="s">
        <v>124</v>
      </c>
      <c r="B16" s="138" t="s">
        <v>93</v>
      </c>
      <c r="C16" s="138" t="s">
        <v>1129</v>
      </c>
      <c r="D16" s="137"/>
      <c r="E16" s="137"/>
      <c r="F16" s="137"/>
      <c r="G16" s="137"/>
      <c r="H16" s="138"/>
      <c r="I16" s="334">
        <v>5</v>
      </c>
    </row>
    <row r="17" spans="1:9" ht="15" x14ac:dyDescent="0.25">
      <c r="A17" s="322" t="s">
        <v>125</v>
      </c>
      <c r="B17" s="138" t="s">
        <v>203</v>
      </c>
      <c r="C17" s="138" t="s">
        <v>525</v>
      </c>
      <c r="D17" s="137"/>
      <c r="E17" s="137"/>
      <c r="F17" s="137"/>
      <c r="G17" s="137"/>
      <c r="H17" s="138"/>
      <c r="I17" s="334">
        <v>5</v>
      </c>
    </row>
    <row r="18" spans="1:9" ht="15" x14ac:dyDescent="0.25">
      <c r="A18" s="322" t="s">
        <v>126</v>
      </c>
      <c r="B18" s="138" t="s">
        <v>9</v>
      </c>
      <c r="C18" s="138" t="s">
        <v>532</v>
      </c>
      <c r="D18" s="137"/>
      <c r="E18" s="137"/>
      <c r="F18" s="137"/>
      <c r="G18" s="137"/>
      <c r="H18" s="138"/>
      <c r="I18" s="334">
        <v>3</v>
      </c>
    </row>
    <row r="19" spans="1:9" ht="15" x14ac:dyDescent="0.25">
      <c r="A19" s="322" t="s">
        <v>127</v>
      </c>
      <c r="B19" s="138" t="s">
        <v>10</v>
      </c>
      <c r="C19" s="138" t="s">
        <v>528</v>
      </c>
      <c r="D19" s="137"/>
      <c r="E19" s="137"/>
      <c r="F19" s="137"/>
      <c r="G19" s="137"/>
      <c r="H19" s="138"/>
      <c r="I19" s="334">
        <v>3</v>
      </c>
    </row>
    <row r="20" spans="1:9" ht="15" x14ac:dyDescent="0.25">
      <c r="A20" s="322" t="s">
        <v>128</v>
      </c>
      <c r="B20" s="138" t="s">
        <v>96</v>
      </c>
      <c r="C20" s="138" t="s">
        <v>529</v>
      </c>
      <c r="D20" s="137"/>
      <c r="E20" s="137"/>
      <c r="F20" s="137"/>
      <c r="G20" s="137"/>
      <c r="H20" s="138"/>
      <c r="I20" s="334">
        <v>5</v>
      </c>
    </row>
    <row r="21" spans="1:9" ht="15" x14ac:dyDescent="0.25">
      <c r="A21" s="322" t="s">
        <v>129</v>
      </c>
      <c r="B21" s="138" t="s">
        <v>225</v>
      </c>
      <c r="C21" s="138" t="s">
        <v>530</v>
      </c>
      <c r="D21" s="137"/>
      <c r="E21" s="137"/>
      <c r="F21" s="137"/>
      <c r="G21" s="137"/>
      <c r="H21" s="138"/>
      <c r="I21" s="334">
        <v>5</v>
      </c>
    </row>
    <row r="22" spans="1:9" ht="15" x14ac:dyDescent="0.25">
      <c r="A22" s="322" t="s">
        <v>130</v>
      </c>
      <c r="B22" s="138" t="s">
        <v>204</v>
      </c>
      <c r="C22" s="138" t="s">
        <v>531</v>
      </c>
      <c r="D22" s="137"/>
      <c r="E22" s="137"/>
      <c r="F22" s="137"/>
      <c r="G22" s="137"/>
      <c r="H22" s="138"/>
      <c r="I22" s="334">
        <v>3</v>
      </c>
    </row>
    <row r="23" spans="1:9" ht="15" x14ac:dyDescent="0.25">
      <c r="A23" s="322" t="s">
        <v>131</v>
      </c>
      <c r="B23" s="138" t="s">
        <v>90</v>
      </c>
      <c r="C23" s="138" t="s">
        <v>533</v>
      </c>
      <c r="D23" s="137"/>
      <c r="E23" s="137"/>
      <c r="F23" s="137"/>
      <c r="G23" s="137"/>
      <c r="H23" s="138"/>
      <c r="I23" s="334">
        <v>3</v>
      </c>
    </row>
    <row r="24" spans="1:9" ht="45.75" thickBot="1" x14ac:dyDescent="0.3">
      <c r="A24" s="433" t="s">
        <v>132</v>
      </c>
      <c r="B24" s="143" t="s">
        <v>226</v>
      </c>
      <c r="C24" s="143" t="s">
        <v>534</v>
      </c>
      <c r="D24" s="144"/>
      <c r="E24" s="144"/>
      <c r="F24" s="144"/>
      <c r="G24" s="144"/>
      <c r="H24" s="143"/>
      <c r="I24" s="324">
        <v>5</v>
      </c>
    </row>
    <row r="25" spans="1:9" ht="15.75" thickBot="1" x14ac:dyDescent="0.3">
      <c r="A25" s="434"/>
      <c r="B25" s="435"/>
      <c r="C25" s="435"/>
      <c r="D25" s="434"/>
      <c r="E25" s="434"/>
      <c r="F25" s="434"/>
      <c r="G25" s="434"/>
      <c r="H25" s="435"/>
      <c r="I25" s="436"/>
    </row>
    <row r="26" spans="1:9" x14ac:dyDescent="0.35">
      <c r="A26" s="437" t="s">
        <v>11</v>
      </c>
      <c r="B26" s="438" t="s">
        <v>12</v>
      </c>
      <c r="C26" s="158"/>
      <c r="D26" s="439"/>
      <c r="E26" s="439"/>
      <c r="F26" s="439"/>
      <c r="G26" s="439"/>
      <c r="H26" s="158"/>
      <c r="I26" s="440">
        <f>SUM(I27:I33)/7</f>
        <v>3.1428571428571428</v>
      </c>
    </row>
    <row r="27" spans="1:9" ht="29" x14ac:dyDescent="0.35">
      <c r="A27" s="187" t="s">
        <v>133</v>
      </c>
      <c r="B27" s="188" t="s">
        <v>13</v>
      </c>
      <c r="C27" s="188" t="s">
        <v>550</v>
      </c>
      <c r="D27" s="189"/>
      <c r="E27" s="189"/>
      <c r="F27" s="189"/>
      <c r="G27" s="189"/>
      <c r="H27" s="188"/>
      <c r="I27" s="327">
        <v>4</v>
      </c>
    </row>
    <row r="28" spans="1:9" ht="29" x14ac:dyDescent="0.35">
      <c r="A28" s="187" t="s">
        <v>134</v>
      </c>
      <c r="B28" s="188" t="s">
        <v>205</v>
      </c>
      <c r="C28" s="188" t="s">
        <v>551</v>
      </c>
      <c r="D28" s="189"/>
      <c r="E28" s="189"/>
      <c r="F28" s="189"/>
      <c r="G28" s="189"/>
      <c r="H28" s="188"/>
      <c r="I28" s="327">
        <v>2</v>
      </c>
    </row>
    <row r="29" spans="1:9" ht="43.5" x14ac:dyDescent="0.35">
      <c r="A29" s="187" t="s">
        <v>135</v>
      </c>
      <c r="B29" s="188" t="s">
        <v>14</v>
      </c>
      <c r="C29" s="188" t="s">
        <v>1130</v>
      </c>
      <c r="D29" s="189"/>
      <c r="E29" s="189"/>
      <c r="F29" s="189"/>
      <c r="G29" s="189"/>
      <c r="H29" s="188"/>
      <c r="I29" s="327">
        <v>3</v>
      </c>
    </row>
    <row r="30" spans="1:9" ht="43.5" x14ac:dyDescent="0.35">
      <c r="A30" s="187" t="s">
        <v>136</v>
      </c>
      <c r="B30" s="188" t="s">
        <v>474</v>
      </c>
      <c r="C30" s="188" t="s">
        <v>552</v>
      </c>
      <c r="D30" s="189"/>
      <c r="E30" s="189"/>
      <c r="F30" s="189"/>
      <c r="G30" s="189"/>
      <c r="H30" s="188"/>
      <c r="I30" s="327">
        <v>3</v>
      </c>
    </row>
    <row r="31" spans="1:9" ht="29.25" customHeight="1" x14ac:dyDescent="0.35">
      <c r="A31" s="187" t="s">
        <v>137</v>
      </c>
      <c r="B31" s="188" t="s">
        <v>16</v>
      </c>
      <c r="C31" s="188" t="s">
        <v>553</v>
      </c>
      <c r="D31" s="189"/>
      <c r="E31" s="189"/>
      <c r="F31" s="189"/>
      <c r="G31" s="189"/>
      <c r="H31" s="188"/>
      <c r="I31" s="327">
        <v>3</v>
      </c>
    </row>
    <row r="32" spans="1:9" ht="29" x14ac:dyDescent="0.35">
      <c r="A32" s="187" t="s">
        <v>138</v>
      </c>
      <c r="B32" s="188" t="s">
        <v>207</v>
      </c>
      <c r="C32" s="188" t="s">
        <v>1001</v>
      </c>
      <c r="D32" s="189"/>
      <c r="E32" s="189"/>
      <c r="F32" s="189"/>
      <c r="G32" s="189"/>
      <c r="H32" s="188"/>
      <c r="I32" s="327">
        <v>4</v>
      </c>
    </row>
    <row r="33" spans="1:9" ht="15" thickBot="1" x14ac:dyDescent="0.4">
      <c r="A33" s="441" t="s">
        <v>139</v>
      </c>
      <c r="B33" s="159" t="s">
        <v>17</v>
      </c>
      <c r="C33" s="159" t="s">
        <v>554</v>
      </c>
      <c r="D33" s="177"/>
      <c r="E33" s="177"/>
      <c r="F33" s="177"/>
      <c r="G33" s="177"/>
      <c r="H33" s="159"/>
      <c r="I33" s="442">
        <v>3</v>
      </c>
    </row>
    <row r="34" spans="1:9" ht="15" thickBot="1" x14ac:dyDescent="0.4">
      <c r="A34" s="434"/>
      <c r="B34" s="435"/>
      <c r="C34" s="435"/>
      <c r="D34" s="434"/>
      <c r="E34" s="434"/>
      <c r="F34" s="434"/>
      <c r="G34" s="434"/>
      <c r="H34" s="435"/>
      <c r="I34" s="436"/>
    </row>
    <row r="35" spans="1:9" x14ac:dyDescent="0.35">
      <c r="A35" s="585" t="s">
        <v>18</v>
      </c>
      <c r="B35" s="586" t="s">
        <v>19</v>
      </c>
      <c r="C35" s="586"/>
      <c r="D35" s="587"/>
      <c r="E35" s="587"/>
      <c r="F35" s="587"/>
      <c r="G35" s="587"/>
      <c r="H35" s="586"/>
      <c r="I35" s="588">
        <f>SUM(I36:I39)/4</f>
        <v>2.5</v>
      </c>
    </row>
    <row r="36" spans="1:9" x14ac:dyDescent="0.35">
      <c r="A36" s="401" t="s">
        <v>140</v>
      </c>
      <c r="B36" s="402" t="s">
        <v>97</v>
      </c>
      <c r="C36" s="402" t="s">
        <v>883</v>
      </c>
      <c r="D36" s="403"/>
      <c r="E36" s="403"/>
      <c r="F36" s="403"/>
      <c r="G36" s="403"/>
      <c r="H36" s="402"/>
      <c r="I36" s="495">
        <v>2</v>
      </c>
    </row>
    <row r="37" spans="1:9" x14ac:dyDescent="0.35">
      <c r="A37" s="401" t="s">
        <v>141</v>
      </c>
      <c r="B37" s="402" t="s">
        <v>20</v>
      </c>
      <c r="C37" s="402" t="s">
        <v>555</v>
      </c>
      <c r="D37" s="403"/>
      <c r="E37" s="403"/>
      <c r="F37" s="403"/>
      <c r="G37" s="403"/>
      <c r="H37" s="402"/>
      <c r="I37" s="495">
        <v>3</v>
      </c>
    </row>
    <row r="38" spans="1:9" x14ac:dyDescent="0.35">
      <c r="A38" s="401" t="s">
        <v>142</v>
      </c>
      <c r="B38" s="402" t="s">
        <v>21</v>
      </c>
      <c r="C38" s="402" t="s">
        <v>556</v>
      </c>
      <c r="D38" s="403"/>
      <c r="E38" s="403"/>
      <c r="F38" s="403"/>
      <c r="G38" s="403"/>
      <c r="H38" s="402"/>
      <c r="I38" s="495">
        <v>3</v>
      </c>
    </row>
    <row r="39" spans="1:9" ht="75.75" customHeight="1" thickBot="1" x14ac:dyDescent="0.4">
      <c r="A39" s="401" t="s">
        <v>143</v>
      </c>
      <c r="B39" s="404" t="s">
        <v>86</v>
      </c>
      <c r="C39" s="404" t="s">
        <v>1131</v>
      </c>
      <c r="D39" s="405"/>
      <c r="E39" s="405"/>
      <c r="F39" s="405"/>
      <c r="G39" s="405"/>
      <c r="H39" s="404"/>
      <c r="I39" s="496">
        <v>2</v>
      </c>
    </row>
    <row r="40" spans="1:9" ht="15" thickBot="1" x14ac:dyDescent="0.4">
      <c r="A40" s="449"/>
      <c r="B40" s="153"/>
      <c r="C40" s="153"/>
      <c r="D40" s="449"/>
      <c r="E40" s="449"/>
      <c r="F40" s="449"/>
      <c r="G40" s="449"/>
      <c r="H40" s="153"/>
      <c r="I40" s="450"/>
    </row>
    <row r="41" spans="1:9" ht="29" x14ac:dyDescent="0.35">
      <c r="A41" s="497" t="s">
        <v>22</v>
      </c>
      <c r="B41" s="408" t="s">
        <v>74</v>
      </c>
      <c r="C41" s="408"/>
      <c r="D41" s="406"/>
      <c r="E41" s="406"/>
      <c r="F41" s="406"/>
      <c r="G41" s="406"/>
      <c r="H41" s="408"/>
      <c r="I41" s="498">
        <f>SUM(I42:I44)/3</f>
        <v>2.6666666666666665</v>
      </c>
    </row>
    <row r="42" spans="1:9" ht="103.5" customHeight="1" x14ac:dyDescent="0.35">
      <c r="A42" s="328" t="s">
        <v>144</v>
      </c>
      <c r="B42" s="329" t="s">
        <v>23</v>
      </c>
      <c r="C42" s="329" t="s">
        <v>849</v>
      </c>
      <c r="D42" s="589"/>
      <c r="E42" s="589"/>
      <c r="F42" s="589"/>
      <c r="G42" s="589"/>
      <c r="H42" s="329"/>
      <c r="I42" s="590">
        <v>3</v>
      </c>
    </row>
    <row r="43" spans="1:9" ht="29" x14ac:dyDescent="0.35">
      <c r="A43" s="328" t="s">
        <v>145</v>
      </c>
      <c r="B43" s="329" t="s">
        <v>228</v>
      </c>
      <c r="C43" s="329" t="s">
        <v>848</v>
      </c>
      <c r="D43" s="589"/>
      <c r="E43" s="589"/>
      <c r="F43" s="589"/>
      <c r="G43" s="589"/>
      <c r="H43" s="329"/>
      <c r="I43" s="590">
        <v>3</v>
      </c>
    </row>
    <row r="44" spans="1:9" ht="15" thickBot="1" x14ac:dyDescent="0.4">
      <c r="A44" s="328" t="s">
        <v>146</v>
      </c>
      <c r="B44" s="335" t="s">
        <v>24</v>
      </c>
      <c r="C44" s="335" t="s">
        <v>557</v>
      </c>
      <c r="D44" s="407"/>
      <c r="E44" s="407"/>
      <c r="F44" s="407"/>
      <c r="G44" s="407"/>
      <c r="H44" s="335"/>
      <c r="I44" s="499">
        <v>2</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SUM(I47:I50)/4</f>
        <v>3.75</v>
      </c>
    </row>
    <row r="47" spans="1:9" ht="29" x14ac:dyDescent="0.35">
      <c r="A47" s="183" t="s">
        <v>147</v>
      </c>
      <c r="B47" s="184" t="s">
        <v>208</v>
      </c>
      <c r="C47" s="184" t="s">
        <v>539</v>
      </c>
      <c r="D47" s="185"/>
      <c r="E47" s="185"/>
      <c r="F47" s="185"/>
      <c r="G47" s="185"/>
      <c r="H47" s="184"/>
      <c r="I47" s="186">
        <v>4</v>
      </c>
    </row>
    <row r="48" spans="1:9" ht="29" x14ac:dyDescent="0.35">
      <c r="A48" s="183" t="s">
        <v>148</v>
      </c>
      <c r="B48" s="184" t="s">
        <v>209</v>
      </c>
      <c r="C48" s="184" t="s">
        <v>549</v>
      </c>
      <c r="D48" s="185"/>
      <c r="E48" s="185"/>
      <c r="F48" s="185"/>
      <c r="G48" s="185"/>
      <c r="H48" s="184"/>
      <c r="I48" s="186">
        <v>3</v>
      </c>
    </row>
    <row r="49" spans="1:9" ht="29" x14ac:dyDescent="0.35">
      <c r="A49" s="183" t="s">
        <v>149</v>
      </c>
      <c r="B49" s="184" t="s">
        <v>27</v>
      </c>
      <c r="C49" s="184" t="s">
        <v>264</v>
      </c>
      <c r="D49" s="185"/>
      <c r="E49" s="185"/>
      <c r="F49" s="185"/>
      <c r="G49" s="185"/>
      <c r="H49" s="184"/>
      <c r="I49" s="186">
        <v>3</v>
      </c>
    </row>
    <row r="50" spans="1:9" ht="29.5" thickBot="1" x14ac:dyDescent="0.4">
      <c r="A50" s="456" t="s">
        <v>150</v>
      </c>
      <c r="B50" s="152" t="s">
        <v>1186</v>
      </c>
      <c r="C50" s="152" t="s">
        <v>909</v>
      </c>
      <c r="D50" s="172"/>
      <c r="E50" s="172"/>
      <c r="F50" s="172"/>
      <c r="G50" s="172"/>
      <c r="H50" s="152"/>
      <c r="I50" s="173">
        <v>5</v>
      </c>
    </row>
    <row r="51" spans="1:9" ht="15" thickBot="1" x14ac:dyDescent="0.4">
      <c r="A51" s="434"/>
      <c r="B51" s="435"/>
      <c r="C51" s="435"/>
      <c r="D51" s="434"/>
      <c r="E51" s="434"/>
      <c r="F51" s="434"/>
      <c r="G51" s="434"/>
      <c r="H51" s="435"/>
      <c r="I51" s="436"/>
    </row>
    <row r="52" spans="1:9" x14ac:dyDescent="0.35">
      <c r="A52" s="457" t="s">
        <v>28</v>
      </c>
      <c r="B52" s="458" t="s">
        <v>29</v>
      </c>
      <c r="C52" s="154"/>
      <c r="D52" s="459"/>
      <c r="E52" s="459"/>
      <c r="F52" s="459"/>
      <c r="G52" s="459"/>
      <c r="H52" s="154"/>
      <c r="I52" s="460">
        <f>SUM(I53:I56)/4</f>
        <v>1</v>
      </c>
    </row>
    <row r="53" spans="1:9" ht="29" x14ac:dyDescent="0.35">
      <c r="A53" s="165" t="s">
        <v>151</v>
      </c>
      <c r="B53" s="155" t="s">
        <v>30</v>
      </c>
      <c r="C53" s="155" t="s">
        <v>927</v>
      </c>
      <c r="D53" s="166"/>
      <c r="E53" s="166"/>
      <c r="F53" s="166"/>
      <c r="G53" s="166"/>
      <c r="H53" s="155"/>
      <c r="I53" s="167">
        <v>2</v>
      </c>
    </row>
    <row r="54" spans="1:9" ht="29" x14ac:dyDescent="0.35">
      <c r="A54" s="165" t="s">
        <v>152</v>
      </c>
      <c r="B54" s="155" t="s">
        <v>31</v>
      </c>
      <c r="C54" s="155" t="s">
        <v>548</v>
      </c>
      <c r="D54" s="166"/>
      <c r="E54" s="166"/>
      <c r="F54" s="166"/>
      <c r="G54" s="166"/>
      <c r="H54" s="155"/>
      <c r="I54" s="167">
        <v>2</v>
      </c>
    </row>
    <row r="55" spans="1:9" x14ac:dyDescent="0.35">
      <c r="A55" s="165" t="s">
        <v>153</v>
      </c>
      <c r="B55" s="155" t="s">
        <v>32</v>
      </c>
      <c r="C55" s="155" t="s">
        <v>257</v>
      </c>
      <c r="D55" s="166"/>
      <c r="E55" s="166"/>
      <c r="F55" s="166"/>
      <c r="G55" s="166"/>
      <c r="H55" s="155"/>
      <c r="I55" s="167">
        <v>0</v>
      </c>
    </row>
    <row r="56" spans="1:9" ht="15" thickBot="1" x14ac:dyDescent="0.4">
      <c r="A56" s="461" t="s">
        <v>154</v>
      </c>
      <c r="B56" s="462" t="s">
        <v>33</v>
      </c>
      <c r="C56" s="462" t="s">
        <v>257</v>
      </c>
      <c r="D56" s="463"/>
      <c r="E56" s="463"/>
      <c r="F56" s="463"/>
      <c r="G56" s="463"/>
      <c r="H56" s="462"/>
      <c r="I56" s="464">
        <v>0</v>
      </c>
    </row>
    <row r="57" spans="1:9" ht="15" thickBot="1" x14ac:dyDescent="0.4">
      <c r="A57" s="434"/>
      <c r="B57" s="435"/>
      <c r="C57" s="435"/>
      <c r="D57" s="434"/>
      <c r="E57" s="434"/>
      <c r="F57" s="434"/>
      <c r="G57" s="434"/>
      <c r="H57" s="435"/>
      <c r="I57" s="436"/>
    </row>
    <row r="58" spans="1:9" x14ac:dyDescent="0.35">
      <c r="A58" s="465" t="s">
        <v>34</v>
      </c>
      <c r="B58" s="466" t="s">
        <v>211</v>
      </c>
      <c r="C58" s="156"/>
      <c r="D58" s="467"/>
      <c r="E58" s="467"/>
      <c r="F58" s="467"/>
      <c r="G58" s="467"/>
      <c r="H58" s="156"/>
      <c r="I58" s="468">
        <f>SUM(I59:I65)/7</f>
        <v>3.4285714285714284</v>
      </c>
    </row>
    <row r="59" spans="1:9" ht="59.25" customHeight="1" x14ac:dyDescent="0.35">
      <c r="A59" s="190" t="s">
        <v>155</v>
      </c>
      <c r="B59" s="391" t="s">
        <v>35</v>
      </c>
      <c r="C59" s="391" t="s">
        <v>465</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ht="45" customHeight="1" x14ac:dyDescent="0.35">
      <c r="A62" s="190" t="s">
        <v>158</v>
      </c>
      <c r="B62" s="391" t="s">
        <v>36</v>
      </c>
      <c r="C62" s="391" t="s">
        <v>934</v>
      </c>
      <c r="D62" s="384"/>
      <c r="E62" s="384"/>
      <c r="F62" s="384"/>
      <c r="G62" s="384"/>
      <c r="H62" s="391"/>
      <c r="I62" s="333">
        <v>4</v>
      </c>
    </row>
    <row r="63" spans="1:9" s="595" customFormat="1" ht="29" x14ac:dyDescent="0.35">
      <c r="A63" s="591" t="s">
        <v>159</v>
      </c>
      <c r="B63" s="592" t="s">
        <v>37</v>
      </c>
      <c r="C63" s="592" t="s">
        <v>546</v>
      </c>
      <c r="D63" s="593"/>
      <c r="E63" s="593"/>
      <c r="F63" s="593"/>
      <c r="G63" s="593"/>
      <c r="H63" s="592"/>
      <c r="I63" s="594">
        <v>3</v>
      </c>
    </row>
    <row r="64" spans="1:9" ht="29" x14ac:dyDescent="0.35">
      <c r="A64" s="190" t="s">
        <v>160</v>
      </c>
      <c r="B64" s="391" t="s">
        <v>38</v>
      </c>
      <c r="C64" s="391" t="s">
        <v>547</v>
      </c>
      <c r="D64" s="384"/>
      <c r="E64" s="384"/>
      <c r="F64" s="384"/>
      <c r="G64" s="384"/>
      <c r="H64" s="391"/>
      <c r="I64" s="333">
        <v>3</v>
      </c>
    </row>
    <row r="65" spans="1:9" ht="44" thickBot="1" x14ac:dyDescent="0.4">
      <c r="A65" s="420" t="s">
        <v>161</v>
      </c>
      <c r="B65" s="392" t="s">
        <v>39</v>
      </c>
      <c r="C65" s="392" t="s">
        <v>464</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SUM(I68:I76)/9</f>
        <v>2.5555555555555554</v>
      </c>
    </row>
    <row r="68" spans="1:9" ht="29" x14ac:dyDescent="0.35">
      <c r="A68" s="338" t="s">
        <v>162</v>
      </c>
      <c r="B68" s="139" t="s">
        <v>42</v>
      </c>
      <c r="C68" s="141" t="s">
        <v>1088</v>
      </c>
      <c r="D68" s="140"/>
      <c r="E68" s="140"/>
      <c r="F68" s="140"/>
      <c r="G68" s="140"/>
      <c r="H68" s="141"/>
      <c r="I68" s="142">
        <v>1</v>
      </c>
    </row>
    <row r="69" spans="1:9" x14ac:dyDescent="0.35">
      <c r="A69" s="338" t="s">
        <v>163</v>
      </c>
      <c r="B69" s="139" t="s">
        <v>99</v>
      </c>
      <c r="C69" s="141" t="s">
        <v>535</v>
      </c>
      <c r="D69" s="140"/>
      <c r="E69" s="140"/>
      <c r="F69" s="140"/>
      <c r="G69" s="140"/>
      <c r="H69" s="141"/>
      <c r="I69" s="142">
        <v>1</v>
      </c>
    </row>
    <row r="70" spans="1:9" ht="87" x14ac:dyDescent="0.35">
      <c r="A70" s="338" t="s">
        <v>164</v>
      </c>
      <c r="B70" s="139" t="s">
        <v>43</v>
      </c>
      <c r="C70" s="141" t="s">
        <v>558</v>
      </c>
      <c r="D70" s="140"/>
      <c r="E70" s="140"/>
      <c r="F70" s="140"/>
      <c r="G70" s="140"/>
      <c r="H70" s="141"/>
      <c r="I70" s="142">
        <v>5</v>
      </c>
    </row>
    <row r="71" spans="1:9" x14ac:dyDescent="0.35">
      <c r="A71" s="338" t="s">
        <v>165</v>
      </c>
      <c r="B71" s="139" t="s">
        <v>44</v>
      </c>
      <c r="C71" s="141" t="s">
        <v>536</v>
      </c>
      <c r="D71" s="140"/>
      <c r="E71" s="140"/>
      <c r="F71" s="140"/>
      <c r="G71" s="140"/>
      <c r="H71" s="141"/>
      <c r="I71" s="142">
        <v>1</v>
      </c>
    </row>
    <row r="72" spans="1:9" x14ac:dyDescent="0.35">
      <c r="A72" s="338" t="s">
        <v>166</v>
      </c>
      <c r="B72" s="139" t="s">
        <v>100</v>
      </c>
      <c r="C72" s="141" t="s">
        <v>537</v>
      </c>
      <c r="D72" s="140"/>
      <c r="E72" s="140"/>
      <c r="F72" s="140"/>
      <c r="G72" s="140"/>
      <c r="H72" s="141"/>
      <c r="I72" s="142">
        <v>3</v>
      </c>
    </row>
    <row r="73" spans="1:9" x14ac:dyDescent="0.35">
      <c r="A73" s="338" t="s">
        <v>167</v>
      </c>
      <c r="B73" s="339" t="s">
        <v>45</v>
      </c>
      <c r="C73" s="175" t="s">
        <v>241</v>
      </c>
      <c r="D73" s="174"/>
      <c r="E73" s="174"/>
      <c r="F73" s="174"/>
      <c r="G73" s="174"/>
      <c r="H73" s="175"/>
      <c r="I73" s="176">
        <v>3</v>
      </c>
    </row>
    <row r="74" spans="1:9" ht="29" x14ac:dyDescent="0.35">
      <c r="A74" s="338" t="s">
        <v>232</v>
      </c>
      <c r="B74" s="339" t="s">
        <v>233</v>
      </c>
      <c r="C74" s="141" t="s">
        <v>538</v>
      </c>
      <c r="D74" s="174"/>
      <c r="E74" s="174"/>
      <c r="F74" s="174"/>
      <c r="G74" s="174"/>
      <c r="H74" s="141"/>
      <c r="I74" s="176">
        <v>3</v>
      </c>
    </row>
    <row r="75" spans="1:9" ht="29" x14ac:dyDescent="0.35">
      <c r="A75" s="338" t="s">
        <v>234</v>
      </c>
      <c r="B75" s="139" t="s">
        <v>235</v>
      </c>
      <c r="C75" s="175" t="s">
        <v>415</v>
      </c>
      <c r="D75" s="174"/>
      <c r="E75" s="174"/>
      <c r="F75" s="174"/>
      <c r="G75" s="174"/>
      <c r="H75" s="175"/>
      <c r="I75" s="176">
        <v>3</v>
      </c>
    </row>
    <row r="76" spans="1:9" ht="29.5" thickBot="1" x14ac:dyDescent="0.4">
      <c r="A76" s="474" t="s">
        <v>236</v>
      </c>
      <c r="B76" s="397" t="s">
        <v>237</v>
      </c>
      <c r="C76" s="399" t="s">
        <v>415</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5</v>
      </c>
    </row>
    <row r="79" spans="1:9" ht="29" x14ac:dyDescent="0.35">
      <c r="A79" s="162" t="s">
        <v>168</v>
      </c>
      <c r="B79" s="157" t="s">
        <v>213</v>
      </c>
      <c r="C79" s="157" t="s">
        <v>942</v>
      </c>
      <c r="D79" s="163"/>
      <c r="E79" s="163"/>
      <c r="F79" s="163"/>
      <c r="G79" s="163"/>
      <c r="H79" s="157"/>
      <c r="I79" s="164">
        <v>5</v>
      </c>
    </row>
    <row r="80" spans="1:9" ht="15" thickBot="1" x14ac:dyDescent="0.4">
      <c r="A80" s="480" t="s">
        <v>169</v>
      </c>
      <c r="B80" s="481" t="s">
        <v>48</v>
      </c>
      <c r="C80" s="481" t="s">
        <v>260</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SUM(I83:I87)/5</f>
        <v>3</v>
      </c>
    </row>
    <row r="83" spans="1:9" ht="58" x14ac:dyDescent="0.35">
      <c r="A83" s="136" t="s">
        <v>170</v>
      </c>
      <c r="B83" s="138" t="s">
        <v>214</v>
      </c>
      <c r="C83" s="138" t="s">
        <v>545</v>
      </c>
      <c r="D83" s="137"/>
      <c r="E83" s="137"/>
      <c r="F83" s="137"/>
      <c r="G83" s="137"/>
      <c r="H83" s="138"/>
      <c r="I83" s="334">
        <v>3</v>
      </c>
    </row>
    <row r="84" spans="1:9" x14ac:dyDescent="0.35">
      <c r="A84" s="136" t="s">
        <v>171</v>
      </c>
      <c r="B84" s="138" t="s">
        <v>51</v>
      </c>
      <c r="C84" s="138" t="s">
        <v>342</v>
      </c>
      <c r="D84" s="137"/>
      <c r="E84" s="137"/>
      <c r="F84" s="137"/>
      <c r="G84" s="137"/>
      <c r="H84" s="138"/>
      <c r="I84" s="334">
        <v>3</v>
      </c>
    </row>
    <row r="85" spans="1:9" x14ac:dyDescent="0.35">
      <c r="A85" s="136" t="s">
        <v>872</v>
      </c>
      <c r="B85" s="138" t="s">
        <v>52</v>
      </c>
      <c r="C85" s="138" t="s">
        <v>342</v>
      </c>
      <c r="D85" s="137"/>
      <c r="E85" s="137"/>
      <c r="F85" s="137"/>
      <c r="G85" s="137"/>
      <c r="H85" s="138"/>
      <c r="I85" s="334">
        <v>3</v>
      </c>
    </row>
    <row r="86" spans="1:9" ht="29" x14ac:dyDescent="0.35">
      <c r="A86" s="136" t="s">
        <v>172</v>
      </c>
      <c r="B86" s="210" t="s">
        <v>53</v>
      </c>
      <c r="C86" s="138" t="s">
        <v>342</v>
      </c>
      <c r="D86" s="137"/>
      <c r="E86" s="137"/>
      <c r="F86" s="137"/>
      <c r="G86" s="137"/>
      <c r="H86" s="138"/>
      <c r="I86" s="334">
        <v>3</v>
      </c>
    </row>
    <row r="87" spans="1:9" ht="29.5" thickBot="1" x14ac:dyDescent="0.4">
      <c r="A87" s="485" t="s">
        <v>173</v>
      </c>
      <c r="B87" s="143" t="s">
        <v>215</v>
      </c>
      <c r="C87" s="143" t="s">
        <v>342</v>
      </c>
      <c r="D87" s="144"/>
      <c r="E87" s="144"/>
      <c r="F87" s="144"/>
      <c r="G87" s="144"/>
      <c r="H87" s="143"/>
      <c r="I87" s="324">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SUM(I90:I94)/5</f>
        <v>5</v>
      </c>
    </row>
    <row r="90" spans="1:9" x14ac:dyDescent="0.35">
      <c r="A90" s="187" t="s">
        <v>174</v>
      </c>
      <c r="B90" s="188" t="s">
        <v>56</v>
      </c>
      <c r="C90" s="188" t="s">
        <v>285</v>
      </c>
      <c r="D90" s="189"/>
      <c r="E90" s="189"/>
      <c r="F90" s="189"/>
      <c r="G90" s="189"/>
      <c r="H90" s="188"/>
      <c r="I90" s="327">
        <v>5</v>
      </c>
    </row>
    <row r="91" spans="1:9" x14ac:dyDescent="0.35">
      <c r="A91" s="187" t="s">
        <v>175</v>
      </c>
      <c r="B91" s="188" t="s">
        <v>101</v>
      </c>
      <c r="C91" s="188" t="s">
        <v>522</v>
      </c>
      <c r="D91" s="189"/>
      <c r="E91" s="189"/>
      <c r="F91" s="189"/>
      <c r="G91" s="189"/>
      <c r="H91" s="188"/>
      <c r="I91" s="327">
        <v>5</v>
      </c>
    </row>
    <row r="92" spans="1:9" ht="29" x14ac:dyDescent="0.35">
      <c r="A92" s="187" t="s">
        <v>873</v>
      </c>
      <c r="B92" s="188" t="s">
        <v>57</v>
      </c>
      <c r="C92" s="188" t="s">
        <v>1132</v>
      </c>
      <c r="D92" s="189"/>
      <c r="E92" s="189"/>
      <c r="F92" s="189"/>
      <c r="G92" s="189"/>
      <c r="H92" s="188"/>
      <c r="I92" s="327">
        <v>5</v>
      </c>
    </row>
    <row r="93" spans="1:9" x14ac:dyDescent="0.35">
      <c r="A93" s="187" t="s">
        <v>176</v>
      </c>
      <c r="B93" s="188" t="s">
        <v>58</v>
      </c>
      <c r="C93" s="188" t="s">
        <v>543</v>
      </c>
      <c r="D93" s="189"/>
      <c r="E93" s="189"/>
      <c r="F93" s="189"/>
      <c r="G93" s="189"/>
      <c r="H93" s="188"/>
      <c r="I93" s="327">
        <v>5</v>
      </c>
    </row>
    <row r="94" spans="1:9" ht="15" thickBot="1" x14ac:dyDescent="0.4">
      <c r="A94" s="441" t="s">
        <v>177</v>
      </c>
      <c r="B94" s="159" t="s">
        <v>59</v>
      </c>
      <c r="C94" s="159" t="s">
        <v>544</v>
      </c>
      <c r="D94" s="177"/>
      <c r="E94" s="177"/>
      <c r="F94" s="177"/>
      <c r="G94" s="177"/>
      <c r="H94" s="159"/>
      <c r="I94" s="442">
        <v>5</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x14ac:dyDescent="0.35">
      <c r="A120" s="452" t="s">
        <v>72</v>
      </c>
      <c r="B120" s="453" t="s">
        <v>73</v>
      </c>
      <c r="C120" s="160"/>
      <c r="D120" s="454"/>
      <c r="E120" s="454"/>
      <c r="F120" s="454"/>
      <c r="G120" s="454"/>
      <c r="H120" s="160"/>
      <c r="I120" s="455">
        <f>SUM(I121:I123)/3</f>
        <v>5</v>
      </c>
    </row>
    <row r="121" spans="1:10" x14ac:dyDescent="0.35">
      <c r="A121" s="183" t="s">
        <v>198</v>
      </c>
      <c r="B121" s="580" t="s">
        <v>238</v>
      </c>
      <c r="C121" s="184" t="s">
        <v>540</v>
      </c>
      <c r="D121" s="185"/>
      <c r="E121" s="185"/>
      <c r="F121" s="185"/>
      <c r="G121" s="185"/>
      <c r="H121" s="184"/>
      <c r="I121" s="186">
        <v>5</v>
      </c>
    </row>
    <row r="122" spans="1:10" x14ac:dyDescent="0.35">
      <c r="A122" s="183" t="s">
        <v>199</v>
      </c>
      <c r="B122" s="580" t="s">
        <v>239</v>
      </c>
      <c r="C122" s="184" t="s">
        <v>542</v>
      </c>
      <c r="D122" s="185"/>
      <c r="E122" s="185"/>
      <c r="F122" s="185"/>
      <c r="G122" s="185"/>
      <c r="H122" s="184"/>
      <c r="I122" s="186">
        <v>5</v>
      </c>
    </row>
    <row r="123" spans="1:10" ht="30.75" customHeight="1" thickBot="1" x14ac:dyDescent="0.4">
      <c r="A123" s="456" t="s">
        <v>200</v>
      </c>
      <c r="B123" s="582" t="s">
        <v>240</v>
      </c>
      <c r="C123" s="152" t="s">
        <v>541</v>
      </c>
      <c r="D123" s="172"/>
      <c r="E123" s="172"/>
      <c r="F123" s="172"/>
      <c r="G123" s="172"/>
      <c r="H123" s="152"/>
      <c r="I123" s="173">
        <v>5</v>
      </c>
    </row>
    <row r="125" spans="1:10" ht="15" thickBot="1" x14ac:dyDescent="0.4">
      <c r="B125" s="526"/>
      <c r="C125" s="488"/>
    </row>
    <row r="126" spans="1:10" ht="15" customHeight="1" thickTop="1" thickBot="1" x14ac:dyDescent="0.4">
      <c r="B126" s="395" t="s">
        <v>84</v>
      </c>
      <c r="C126" s="615" t="s">
        <v>559</v>
      </c>
      <c r="D126" s="624"/>
      <c r="E126" s="624"/>
      <c r="F126" s="624"/>
      <c r="G126" s="624"/>
      <c r="H126" s="624"/>
      <c r="I126" s="625"/>
      <c r="J126" s="488"/>
    </row>
    <row r="127" spans="1:10" ht="15" thickTop="1" x14ac:dyDescent="0.35">
      <c r="C127" s="608"/>
      <c r="D127" s="609"/>
      <c r="E127" s="609"/>
      <c r="F127" s="609"/>
      <c r="G127" s="609"/>
      <c r="H127" s="609"/>
      <c r="I127" s="610"/>
      <c r="J127" s="488"/>
    </row>
    <row r="128" spans="1:10" ht="15" thickBot="1" x14ac:dyDescent="0.4">
      <c r="C128" s="611"/>
      <c r="D128" s="612"/>
      <c r="E128" s="612"/>
      <c r="F128" s="612"/>
      <c r="G128" s="612"/>
      <c r="H128" s="612"/>
      <c r="I128" s="613"/>
      <c r="J128" s="488"/>
    </row>
    <row r="129" spans="8:10" s="123" customFormat="1" ht="15" thickTop="1" x14ac:dyDescent="0.35">
      <c r="I129" s="489"/>
      <c r="J129" s="488"/>
    </row>
    <row r="130" spans="8:10" s="123" customFormat="1" x14ac:dyDescent="0.35">
      <c r="I130" s="489"/>
      <c r="J130" s="488"/>
    </row>
    <row r="131" spans="8:10" s="123" customFormat="1" x14ac:dyDescent="0.35">
      <c r="I131" s="489"/>
      <c r="J131" s="488"/>
    </row>
    <row r="132" spans="8:10" s="123" customFormat="1" x14ac:dyDescent="0.35">
      <c r="I132" s="489"/>
    </row>
    <row r="133" spans="8:10" s="123" customFormat="1" x14ac:dyDescent="0.35">
      <c r="I133" s="489"/>
    </row>
    <row r="134" spans="8:10" s="123" customFormat="1" x14ac:dyDescent="0.35">
      <c r="I134" s="489"/>
    </row>
    <row r="135" spans="8:10" s="123" customFormat="1" x14ac:dyDescent="0.35">
      <c r="I135" s="489"/>
    </row>
    <row r="136" spans="8:10" s="123" customFormat="1" x14ac:dyDescent="0.35">
      <c r="I136" s="489"/>
    </row>
    <row r="137" spans="8:10" s="123" customFormat="1" x14ac:dyDescent="0.35">
      <c r="I137" s="489"/>
    </row>
    <row r="138" spans="8:10" s="123" customFormat="1" x14ac:dyDescent="0.35">
      <c r="I138" s="489"/>
    </row>
    <row r="139" spans="8:10" s="123" customFormat="1" x14ac:dyDescent="0.35">
      <c r="I139" s="489"/>
    </row>
    <row r="140" spans="8:10" s="123" customFormat="1" x14ac:dyDescent="0.35">
      <c r="I140" s="489"/>
    </row>
    <row r="141" spans="8:10" s="123" customFormat="1" x14ac:dyDescent="0.35">
      <c r="I141" s="489"/>
    </row>
    <row r="142" spans="8:10" s="123" customFormat="1" x14ac:dyDescent="0.35">
      <c r="I142" s="489"/>
    </row>
    <row r="143" spans="8:10" s="123" customFormat="1" x14ac:dyDescent="0.35">
      <c r="H143" s="171"/>
      <c r="I143" s="490"/>
    </row>
  </sheetData>
  <mergeCells count="1">
    <mergeCell ref="C126:I128"/>
  </mergeCells>
  <pageMargins left="0.70866141732283472" right="0.70866141732283472" top="0.74803149606299213" bottom="0.74803149606299213" header="0.31496062992125984" footer="0.31496062992125984"/>
  <pageSetup scale="75" fitToHeight="0"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5">
      <c r="A1" s="91"/>
      <c r="B1" s="92" t="s">
        <v>1100</v>
      </c>
      <c r="C1" s="93" t="s">
        <v>103</v>
      </c>
      <c r="F1" s="60" t="s">
        <v>104</v>
      </c>
      <c r="G1" s="94" t="s">
        <v>110</v>
      </c>
      <c r="H1" s="60" t="s">
        <v>105</v>
      </c>
      <c r="I1" s="60" t="s">
        <v>106</v>
      </c>
      <c r="J1" s="60" t="s">
        <v>107</v>
      </c>
      <c r="K1" s="94" t="s">
        <v>109</v>
      </c>
    </row>
    <row r="2" spans="1:11" ht="15" x14ac:dyDescent="0.2">
      <c r="A2" s="98"/>
      <c r="B2" s="99" t="s">
        <v>88</v>
      </c>
      <c r="C2" s="100" t="str">
        <f>'H. Lakelse Lake'!C3</f>
        <v>Lakelse Lake</v>
      </c>
    </row>
    <row r="3" spans="1:11" ht="15" x14ac:dyDescent="0.2">
      <c r="A3" s="98"/>
      <c r="B3" s="99" t="s">
        <v>89</v>
      </c>
      <c r="C3" s="318" t="str">
        <f>'H. Lakelse Lake'!C4</f>
        <v>Terrace</v>
      </c>
      <c r="E3" s="102" t="s">
        <v>116</v>
      </c>
      <c r="F3" s="102" t="s">
        <v>111</v>
      </c>
      <c r="G3" s="102" t="s">
        <v>117</v>
      </c>
      <c r="H3" s="102" t="s">
        <v>112</v>
      </c>
      <c r="I3" s="102" t="s">
        <v>113</v>
      </c>
      <c r="J3" s="102" t="s">
        <v>114</v>
      </c>
      <c r="K3" s="102" t="s">
        <v>441</v>
      </c>
    </row>
    <row r="4" spans="1:11" ht="15" x14ac:dyDescent="0.2">
      <c r="A4" s="98"/>
      <c r="B4" s="99" t="s">
        <v>87</v>
      </c>
      <c r="C4" s="318" t="str">
        <f>'H. Lakelse Lake'!C5</f>
        <v>Prince George</v>
      </c>
      <c r="E4" s="103"/>
      <c r="F4" s="146">
        <f>C51</f>
        <v>1</v>
      </c>
      <c r="G4" s="146">
        <f>(C40+C57+C45+C95)/4</f>
        <v>2.0238095238095237</v>
      </c>
      <c r="H4" s="146">
        <f>C34</f>
        <v>2.5</v>
      </c>
      <c r="I4" s="146">
        <f>C66</f>
        <v>2.5555555555555554</v>
      </c>
      <c r="J4" s="146">
        <f>(C9+C25+C113)/3</f>
        <v>4.1428571428571432</v>
      </c>
      <c r="K4" s="146">
        <f>(C77+C81+C88+C119)/4</f>
        <v>4.5</v>
      </c>
    </row>
    <row r="5" spans="1:11" ht="15" x14ac:dyDescent="0.2">
      <c r="A5" s="98"/>
      <c r="B5" s="101" t="s">
        <v>5</v>
      </c>
      <c r="C5" s="318" t="str">
        <f>'H. Lakelse Lake'!C6</f>
        <v>Lakelse Lake, 103I07</v>
      </c>
    </row>
    <row r="6" spans="1:11" ht="15" x14ac:dyDescent="0.2">
      <c r="A6" s="98"/>
      <c r="B6" s="101" t="s">
        <v>6</v>
      </c>
      <c r="C6" s="318" t="str">
        <f>'H. Lakelse Lake'!C7</f>
        <v>103I.038</v>
      </c>
    </row>
    <row r="7" spans="1:11" ht="15" x14ac:dyDescent="0.2">
      <c r="A7" s="6"/>
      <c r="B7" s="8"/>
      <c r="C7" s="7"/>
    </row>
    <row r="8" spans="1:11" ht="20.149999999999999" thickBot="1" x14ac:dyDescent="0.3">
      <c r="A8" s="6"/>
      <c r="B8" s="125" t="str">
        <f>'H. Lakelse Lake'!C3</f>
        <v>Lakelse Lake</v>
      </c>
      <c r="C8" s="7"/>
    </row>
    <row r="9" spans="1:11" ht="15" x14ac:dyDescent="0.2">
      <c r="A9" s="18" t="s">
        <v>7</v>
      </c>
      <c r="B9" s="19" t="s">
        <v>206</v>
      </c>
      <c r="C9" s="82">
        <f>'H. Lakelse Lake'!I10</f>
        <v>4.2857142857142856</v>
      </c>
    </row>
    <row r="10" spans="1:11" ht="15" x14ac:dyDescent="0.25">
      <c r="A10" s="20" t="s">
        <v>119</v>
      </c>
      <c r="B10" s="5" t="s">
        <v>94</v>
      </c>
      <c r="C10" s="65">
        <f>'H. Lakelse Lake'!I11</f>
        <v>5</v>
      </c>
    </row>
    <row r="11" spans="1:11" ht="15" x14ac:dyDescent="0.25">
      <c r="A11" s="20" t="s">
        <v>120</v>
      </c>
      <c r="B11" s="5" t="s">
        <v>8</v>
      </c>
      <c r="C11" s="291">
        <f>'H. Lakelse Lake'!I12</f>
        <v>5</v>
      </c>
    </row>
    <row r="12" spans="1:11" ht="15" x14ac:dyDescent="0.25">
      <c r="A12" s="20" t="s">
        <v>121</v>
      </c>
      <c r="B12" s="5" t="s">
        <v>224</v>
      </c>
      <c r="C12" s="291">
        <f>'H. Lakelse Lake'!I13</f>
        <v>5</v>
      </c>
    </row>
    <row r="13" spans="1:11" ht="15" x14ac:dyDescent="0.25">
      <c r="A13" s="20" t="s">
        <v>122</v>
      </c>
      <c r="B13" s="5" t="s">
        <v>92</v>
      </c>
      <c r="C13" s="291">
        <f>'H. Lakelse Lake'!I14</f>
        <v>5</v>
      </c>
    </row>
    <row r="14" spans="1:11" ht="15" x14ac:dyDescent="0.25">
      <c r="A14" s="20" t="s">
        <v>123</v>
      </c>
      <c r="B14" s="5" t="s">
        <v>91</v>
      </c>
      <c r="C14" s="291">
        <f>'H. Lakelse Lake'!I15</f>
        <v>3</v>
      </c>
    </row>
    <row r="15" spans="1:11" ht="15" x14ac:dyDescent="0.25">
      <c r="A15" s="20" t="s">
        <v>124</v>
      </c>
      <c r="B15" s="5" t="s">
        <v>93</v>
      </c>
      <c r="C15" s="291">
        <f>'H. Lakelse Lake'!I16</f>
        <v>5</v>
      </c>
    </row>
    <row r="16" spans="1:11" ht="15" x14ac:dyDescent="0.25">
      <c r="A16" s="20" t="s">
        <v>125</v>
      </c>
      <c r="B16" s="5" t="s">
        <v>203</v>
      </c>
      <c r="C16" s="291">
        <f>'H. Lakelse Lake'!I17</f>
        <v>5</v>
      </c>
    </row>
    <row r="17" spans="1:3" ht="15" x14ac:dyDescent="0.25">
      <c r="A17" s="20" t="s">
        <v>126</v>
      </c>
      <c r="B17" s="5" t="s">
        <v>9</v>
      </c>
      <c r="C17" s="291">
        <f>'H. Lakelse Lake'!I18</f>
        <v>3</v>
      </c>
    </row>
    <row r="18" spans="1:3" ht="15" x14ac:dyDescent="0.25">
      <c r="A18" s="20" t="s">
        <v>127</v>
      </c>
      <c r="B18" s="5" t="s">
        <v>10</v>
      </c>
      <c r="C18" s="291">
        <f>'H. Lakelse Lake'!I19</f>
        <v>3</v>
      </c>
    </row>
    <row r="19" spans="1:3" ht="15" x14ac:dyDescent="0.25">
      <c r="A19" s="20" t="s">
        <v>128</v>
      </c>
      <c r="B19" s="5" t="s">
        <v>96</v>
      </c>
      <c r="C19" s="291">
        <f>'H. Lakelse Lake'!I20</f>
        <v>5</v>
      </c>
    </row>
    <row r="20" spans="1:3" x14ac:dyDescent="0.35">
      <c r="A20" s="20" t="s">
        <v>129</v>
      </c>
      <c r="B20" s="5" t="s">
        <v>225</v>
      </c>
      <c r="C20" s="291">
        <f>'H. Lakelse Lake'!I21</f>
        <v>5</v>
      </c>
    </row>
    <row r="21" spans="1:3" x14ac:dyDescent="0.35">
      <c r="A21" s="20" t="s">
        <v>130</v>
      </c>
      <c r="B21" s="5" t="s">
        <v>204</v>
      </c>
      <c r="C21" s="291">
        <f>'H. Lakelse Lake'!I22</f>
        <v>3</v>
      </c>
    </row>
    <row r="22" spans="1:3" x14ac:dyDescent="0.35">
      <c r="A22" s="20" t="s">
        <v>131</v>
      </c>
      <c r="B22" s="5" t="s">
        <v>90</v>
      </c>
      <c r="C22" s="291">
        <f>'H. Lakelse Lake'!I23</f>
        <v>3</v>
      </c>
    </row>
    <row r="23" spans="1:3" ht="29.5" thickBot="1" x14ac:dyDescent="0.4">
      <c r="A23" s="105" t="s">
        <v>132</v>
      </c>
      <c r="B23" s="106" t="s">
        <v>226</v>
      </c>
      <c r="C23" s="291">
        <f>'H. Lakelse Lake'!I24</f>
        <v>5</v>
      </c>
    </row>
    <row r="24" spans="1:3" ht="15" thickBot="1" x14ac:dyDescent="0.4">
      <c r="A24" s="24"/>
      <c r="B24" s="25"/>
      <c r="C24" s="63"/>
    </row>
    <row r="25" spans="1:3" x14ac:dyDescent="0.35">
      <c r="A25" s="26" t="s">
        <v>11</v>
      </c>
      <c r="B25" s="27" t="s">
        <v>12</v>
      </c>
      <c r="C25" s="83">
        <f>'H. Lakelse Lake'!I26</f>
        <v>3.1428571428571428</v>
      </c>
    </row>
    <row r="26" spans="1:3" x14ac:dyDescent="0.35">
      <c r="A26" s="28" t="s">
        <v>133</v>
      </c>
      <c r="B26" s="9" t="s">
        <v>13</v>
      </c>
      <c r="C26" s="67">
        <f>'H. Lakelse Lake'!I27</f>
        <v>4</v>
      </c>
    </row>
    <row r="27" spans="1:3" x14ac:dyDescent="0.35">
      <c r="A27" s="28" t="s">
        <v>134</v>
      </c>
      <c r="B27" s="9" t="s">
        <v>205</v>
      </c>
      <c r="C27" s="67">
        <f>'H. Lakelse Lake'!I28</f>
        <v>2</v>
      </c>
    </row>
    <row r="28" spans="1:3" x14ac:dyDescent="0.35">
      <c r="A28" s="28" t="s">
        <v>135</v>
      </c>
      <c r="B28" s="9" t="s">
        <v>14</v>
      </c>
      <c r="C28" s="67">
        <f>'H. Lakelse Lake'!I29</f>
        <v>3</v>
      </c>
    </row>
    <row r="29" spans="1:3" x14ac:dyDescent="0.35">
      <c r="A29" s="28" t="s">
        <v>136</v>
      </c>
      <c r="B29" s="9" t="s">
        <v>15</v>
      </c>
      <c r="C29" s="67">
        <f>'H. Lakelse Lake'!I30</f>
        <v>3</v>
      </c>
    </row>
    <row r="30" spans="1:3" x14ac:dyDescent="0.35">
      <c r="A30" s="28" t="s">
        <v>137</v>
      </c>
      <c r="B30" s="9" t="s">
        <v>16</v>
      </c>
      <c r="C30" s="67">
        <f>'H. Lakelse Lake'!I31</f>
        <v>3</v>
      </c>
    </row>
    <row r="31" spans="1:3" ht="29" x14ac:dyDescent="0.35">
      <c r="A31" s="108" t="s">
        <v>138</v>
      </c>
      <c r="B31" s="109" t="s">
        <v>207</v>
      </c>
      <c r="C31" s="67">
        <f>'H. Lakelse Lake'!I32</f>
        <v>4</v>
      </c>
    </row>
    <row r="32" spans="1:3" ht="15" thickBot="1" x14ac:dyDescent="0.4">
      <c r="A32" s="28" t="s">
        <v>139</v>
      </c>
      <c r="B32" s="29" t="s">
        <v>17</v>
      </c>
      <c r="C32" s="68">
        <f>'H. Lakelse Lake'!I33</f>
        <v>3</v>
      </c>
    </row>
    <row r="33" spans="1:3" ht="15" thickBot="1" x14ac:dyDescent="0.4">
      <c r="A33" s="24"/>
      <c r="B33" s="25"/>
      <c r="C33" s="63"/>
    </row>
    <row r="34" spans="1:3" x14ac:dyDescent="0.35">
      <c r="A34" s="30" t="s">
        <v>18</v>
      </c>
      <c r="B34" s="31" t="s">
        <v>19</v>
      </c>
      <c r="C34" s="84">
        <f>'H. Lakelse Lake'!I35</f>
        <v>2.5</v>
      </c>
    </row>
    <row r="35" spans="1:3" x14ac:dyDescent="0.35">
      <c r="A35" s="32" t="s">
        <v>140</v>
      </c>
      <c r="B35" s="10" t="s">
        <v>97</v>
      </c>
      <c r="C35" s="69">
        <f>'H. Lakelse Lake'!I36</f>
        <v>2</v>
      </c>
    </row>
    <row r="36" spans="1:3" x14ac:dyDescent="0.35">
      <c r="A36" s="32" t="s">
        <v>141</v>
      </c>
      <c r="B36" s="10" t="s">
        <v>20</v>
      </c>
      <c r="C36" s="69">
        <f>'H. Lakelse Lake'!I37</f>
        <v>3</v>
      </c>
    </row>
    <row r="37" spans="1:3" x14ac:dyDescent="0.35">
      <c r="A37" s="32" t="s">
        <v>142</v>
      </c>
      <c r="B37" s="10" t="s">
        <v>21</v>
      </c>
      <c r="C37" s="69">
        <f>'H. Lakelse Lake'!I38</f>
        <v>3</v>
      </c>
    </row>
    <row r="38" spans="1:3" ht="15" thickBot="1" x14ac:dyDescent="0.4">
      <c r="A38" s="32" t="s">
        <v>143</v>
      </c>
      <c r="B38" s="33" t="s">
        <v>86</v>
      </c>
      <c r="C38" s="70">
        <f>'H. Lakelse Lake'!I39</f>
        <v>2</v>
      </c>
    </row>
    <row r="39" spans="1:3" ht="15" thickBot="1" x14ac:dyDescent="0.4">
      <c r="A39" s="24"/>
      <c r="B39" s="25"/>
      <c r="C39" s="64"/>
    </row>
    <row r="40" spans="1:3" ht="29" x14ac:dyDescent="0.35">
      <c r="A40" s="36" t="s">
        <v>22</v>
      </c>
      <c r="B40" s="37" t="s">
        <v>227</v>
      </c>
      <c r="C40" s="85">
        <f>'H. Lakelse Lake'!I41</f>
        <v>2.6666666666666665</v>
      </c>
    </row>
    <row r="41" spans="1:3" x14ac:dyDescent="0.35">
      <c r="A41" s="38" t="s">
        <v>144</v>
      </c>
      <c r="B41" s="11" t="s">
        <v>23</v>
      </c>
      <c r="C41" s="71">
        <f>'H. Lakelse Lake'!I42</f>
        <v>3</v>
      </c>
    </row>
    <row r="42" spans="1:3" ht="29" x14ac:dyDescent="0.35">
      <c r="A42" s="111" t="s">
        <v>145</v>
      </c>
      <c r="B42" s="112" t="s">
        <v>228</v>
      </c>
      <c r="C42" s="71">
        <f>'H. Lakelse Lake'!I43</f>
        <v>3</v>
      </c>
    </row>
    <row r="43" spans="1:3" ht="15" thickBot="1" x14ac:dyDescent="0.4">
      <c r="A43" s="38" t="s">
        <v>146</v>
      </c>
      <c r="B43" s="39" t="s">
        <v>24</v>
      </c>
      <c r="C43" s="72">
        <f>'H. Lakelse Lake'!I44</f>
        <v>2</v>
      </c>
    </row>
    <row r="44" spans="1:3" ht="15" thickBot="1" x14ac:dyDescent="0.4">
      <c r="A44" s="24"/>
      <c r="B44" s="25"/>
      <c r="C44" s="63"/>
    </row>
    <row r="45" spans="1:3" x14ac:dyDescent="0.35">
      <c r="A45" s="40" t="s">
        <v>25</v>
      </c>
      <c r="B45" s="41" t="s">
        <v>26</v>
      </c>
      <c r="C45" s="86">
        <f>'H. Lakelse Lake'!I44</f>
        <v>2</v>
      </c>
    </row>
    <row r="46" spans="1:3" x14ac:dyDescent="0.35">
      <c r="A46" s="42" t="s">
        <v>147</v>
      </c>
      <c r="B46" s="12" t="s">
        <v>208</v>
      </c>
      <c r="C46" s="73">
        <f>'H. Lakelse Lake'!I45</f>
        <v>0</v>
      </c>
    </row>
    <row r="47" spans="1:3" x14ac:dyDescent="0.35">
      <c r="A47" s="42" t="s">
        <v>148</v>
      </c>
      <c r="B47" s="12" t="s">
        <v>209</v>
      </c>
      <c r="C47" s="73">
        <f>'H. Lakelse Lake'!I46</f>
        <v>3.75</v>
      </c>
    </row>
    <row r="48" spans="1:3" x14ac:dyDescent="0.35">
      <c r="A48" s="42" t="s">
        <v>149</v>
      </c>
      <c r="B48" s="12" t="s">
        <v>27</v>
      </c>
      <c r="C48" s="73">
        <f>'H. Lakelse Lake'!I47</f>
        <v>4</v>
      </c>
    </row>
    <row r="49" spans="1:3" ht="15" thickBot="1" x14ac:dyDescent="0.4">
      <c r="A49" s="42" t="s">
        <v>150</v>
      </c>
      <c r="B49" s="43" t="s">
        <v>210</v>
      </c>
      <c r="C49" s="74">
        <f>'H. Lakelse Lake'!I48</f>
        <v>3</v>
      </c>
    </row>
    <row r="50" spans="1:3" ht="15" thickBot="1" x14ac:dyDescent="0.4">
      <c r="A50" s="24"/>
      <c r="B50" s="25"/>
      <c r="C50" s="63"/>
    </row>
    <row r="51" spans="1:3" x14ac:dyDescent="0.35">
      <c r="A51" s="44" t="s">
        <v>28</v>
      </c>
      <c r="B51" s="45" t="s">
        <v>29</v>
      </c>
      <c r="C51" s="87">
        <f>'H. Lakelse Lake'!I52</f>
        <v>1</v>
      </c>
    </row>
    <row r="52" spans="1:3" x14ac:dyDescent="0.35">
      <c r="A52" s="46" t="s">
        <v>151</v>
      </c>
      <c r="B52" s="13" t="s">
        <v>30</v>
      </c>
      <c r="C52" s="75">
        <f>'H. Lakelse Lake'!I53</f>
        <v>2</v>
      </c>
    </row>
    <row r="53" spans="1:3" x14ac:dyDescent="0.35">
      <c r="A53" s="46" t="s">
        <v>152</v>
      </c>
      <c r="B53" s="13" t="s">
        <v>31</v>
      </c>
      <c r="C53" s="75">
        <f>'H. Lakelse Lake'!I54</f>
        <v>2</v>
      </c>
    </row>
    <row r="54" spans="1:3" x14ac:dyDescent="0.35">
      <c r="A54" s="46" t="s">
        <v>153</v>
      </c>
      <c r="B54" s="13" t="s">
        <v>32</v>
      </c>
      <c r="C54" s="75">
        <f>'H. Lakelse Lake'!I55</f>
        <v>0</v>
      </c>
    </row>
    <row r="55" spans="1:3" ht="15" thickBot="1" x14ac:dyDescent="0.4">
      <c r="A55" s="46" t="s">
        <v>154</v>
      </c>
      <c r="B55" s="47" t="s">
        <v>33</v>
      </c>
      <c r="C55" s="76">
        <f>'H. Lakelse Lake'!I56</f>
        <v>0</v>
      </c>
    </row>
    <row r="56" spans="1:3" ht="15" thickBot="1" x14ac:dyDescent="0.4">
      <c r="A56" s="24"/>
      <c r="B56" s="25"/>
      <c r="C56" s="63"/>
    </row>
    <row r="57" spans="1:3" x14ac:dyDescent="0.35">
      <c r="A57" s="48" t="s">
        <v>34</v>
      </c>
      <c r="B57" s="49" t="s">
        <v>211</v>
      </c>
      <c r="C57" s="88">
        <f>'H. Lakelse Lake'!I58</f>
        <v>3.4285714285714284</v>
      </c>
    </row>
    <row r="58" spans="1:3" x14ac:dyDescent="0.35">
      <c r="A58" s="50" t="s">
        <v>155</v>
      </c>
      <c r="B58" s="14" t="s">
        <v>35</v>
      </c>
      <c r="C58" s="77">
        <f>'H. Lakelse Lake'!I59</f>
        <v>3</v>
      </c>
    </row>
    <row r="59" spans="1:3" x14ac:dyDescent="0.35">
      <c r="A59" s="50" t="s">
        <v>156</v>
      </c>
      <c r="B59" s="14" t="s">
        <v>212</v>
      </c>
      <c r="C59" s="77">
        <f>'H. Lakelse Lake'!I60</f>
        <v>3</v>
      </c>
    </row>
    <row r="60" spans="1:3" x14ac:dyDescent="0.35">
      <c r="A60" s="50" t="s">
        <v>157</v>
      </c>
      <c r="B60" s="14" t="s">
        <v>98</v>
      </c>
      <c r="C60" s="77">
        <f>'H. Lakelse Lake'!I61</f>
        <v>3</v>
      </c>
    </row>
    <row r="61" spans="1:3" x14ac:dyDescent="0.35">
      <c r="A61" s="50" t="s">
        <v>158</v>
      </c>
      <c r="B61" s="14" t="s">
        <v>36</v>
      </c>
      <c r="C61" s="77">
        <f>'H. Lakelse Lake'!I62</f>
        <v>4</v>
      </c>
    </row>
    <row r="62" spans="1:3" x14ac:dyDescent="0.35">
      <c r="A62" s="50" t="s">
        <v>159</v>
      </c>
      <c r="B62" s="14" t="s">
        <v>37</v>
      </c>
      <c r="C62" s="77">
        <f>'H. Lakelse Lake'!I63</f>
        <v>3</v>
      </c>
    </row>
    <row r="63" spans="1:3" x14ac:dyDescent="0.35">
      <c r="A63" s="114" t="s">
        <v>160</v>
      </c>
      <c r="B63" s="115" t="s">
        <v>38</v>
      </c>
      <c r="C63" s="116">
        <f>'H. Lakelse Lake'!I64</f>
        <v>3</v>
      </c>
    </row>
    <row r="64" spans="1:3" ht="15" thickBot="1" x14ac:dyDescent="0.4">
      <c r="A64" s="50" t="s">
        <v>161</v>
      </c>
      <c r="B64" s="51" t="s">
        <v>39</v>
      </c>
      <c r="C64" s="78">
        <f>'H. Lakelse Lake'!I65</f>
        <v>5</v>
      </c>
    </row>
    <row r="65" spans="1:3" ht="15" thickBot="1" x14ac:dyDescent="0.4">
      <c r="A65" s="24"/>
      <c r="B65" s="25"/>
      <c r="C65" s="63"/>
    </row>
    <row r="66" spans="1:3" x14ac:dyDescent="0.35">
      <c r="A66" s="52" t="s">
        <v>40</v>
      </c>
      <c r="B66" s="53" t="s">
        <v>41</v>
      </c>
      <c r="C66" s="89">
        <f>'H. Lakelse Lake'!I67</f>
        <v>2.5555555555555554</v>
      </c>
    </row>
    <row r="67" spans="1:3" x14ac:dyDescent="0.35">
      <c r="A67" s="54" t="s">
        <v>162</v>
      </c>
      <c r="B67" s="15" t="s">
        <v>42</v>
      </c>
      <c r="C67" s="79">
        <f>'H. Lakelse Lake'!I68</f>
        <v>1</v>
      </c>
    </row>
    <row r="68" spans="1:3" x14ac:dyDescent="0.35">
      <c r="A68" s="54" t="s">
        <v>163</v>
      </c>
      <c r="B68" s="15" t="s">
        <v>99</v>
      </c>
      <c r="C68" s="79">
        <f>'H. Lakelse Lake'!I69</f>
        <v>1</v>
      </c>
    </row>
    <row r="69" spans="1:3" x14ac:dyDescent="0.35">
      <c r="A69" s="54" t="s">
        <v>164</v>
      </c>
      <c r="B69" s="15" t="s">
        <v>43</v>
      </c>
      <c r="C69" s="79">
        <f>'H. Lakelse Lake'!I70</f>
        <v>5</v>
      </c>
    </row>
    <row r="70" spans="1:3" x14ac:dyDescent="0.35">
      <c r="A70" s="54" t="s">
        <v>165</v>
      </c>
      <c r="B70" s="15" t="s">
        <v>44</v>
      </c>
      <c r="C70" s="79">
        <f>'H. Lakelse Lake'!I71</f>
        <v>1</v>
      </c>
    </row>
    <row r="71" spans="1:3" x14ac:dyDescent="0.35">
      <c r="A71" s="54" t="s">
        <v>166</v>
      </c>
      <c r="B71" s="15" t="s">
        <v>100</v>
      </c>
      <c r="C71" s="79">
        <f>'H. Lakelse Lake'!I72</f>
        <v>3</v>
      </c>
    </row>
    <row r="72" spans="1:3" x14ac:dyDescent="0.35">
      <c r="A72" s="54" t="s">
        <v>167</v>
      </c>
      <c r="B72" s="120" t="s">
        <v>45</v>
      </c>
      <c r="C72" s="79">
        <f>'H. Lakelse Lake'!I73</f>
        <v>3</v>
      </c>
    </row>
    <row r="73" spans="1:3" ht="29" x14ac:dyDescent="0.35">
      <c r="A73" s="121" t="s">
        <v>232</v>
      </c>
      <c r="B73" s="122" t="s">
        <v>233</v>
      </c>
      <c r="C73" s="79">
        <f>'H. Lakelse Lake'!I74</f>
        <v>3</v>
      </c>
    </row>
    <row r="74" spans="1:3" ht="29" x14ac:dyDescent="0.35">
      <c r="A74" s="121" t="s">
        <v>234</v>
      </c>
      <c r="B74" s="15" t="s">
        <v>235</v>
      </c>
      <c r="C74" s="79">
        <f>'H. Lakelse Lake'!I75</f>
        <v>3</v>
      </c>
    </row>
    <row r="75" spans="1:3" ht="15" thickBot="1" x14ac:dyDescent="0.4">
      <c r="A75" s="54" t="s">
        <v>236</v>
      </c>
      <c r="B75" s="55" t="s">
        <v>237</v>
      </c>
      <c r="C75" s="79">
        <f>'H. Lakelse Lake'!I76</f>
        <v>3</v>
      </c>
    </row>
    <row r="76" spans="1:3" ht="15" thickBot="1" x14ac:dyDescent="0.4">
      <c r="A76" s="24"/>
      <c r="B76" s="25"/>
      <c r="C76" s="64"/>
    </row>
    <row r="77" spans="1:3" x14ac:dyDescent="0.35">
      <c r="A77" s="56" t="s">
        <v>46</v>
      </c>
      <c r="B77" s="57" t="s">
        <v>47</v>
      </c>
      <c r="C77" s="90">
        <f>'H. Lakelse Lake'!I78</f>
        <v>5</v>
      </c>
    </row>
    <row r="78" spans="1:3" x14ac:dyDescent="0.35">
      <c r="A78" s="58" t="s">
        <v>168</v>
      </c>
      <c r="B78" s="16" t="s">
        <v>213</v>
      </c>
      <c r="C78" s="80">
        <f>'H. Lakelse Lake'!I79</f>
        <v>5</v>
      </c>
    </row>
    <row r="79" spans="1:3" ht="15" thickBot="1" x14ac:dyDescent="0.4">
      <c r="A79" s="58" t="s">
        <v>169</v>
      </c>
      <c r="B79" s="59" t="s">
        <v>48</v>
      </c>
      <c r="C79" s="81">
        <f>'H. Lakelse Lake'!I80</f>
        <v>5</v>
      </c>
    </row>
    <row r="80" spans="1:3" ht="15" thickBot="1" x14ac:dyDescent="0.4">
      <c r="A80" s="24"/>
      <c r="B80" s="25"/>
      <c r="C80" s="63"/>
    </row>
    <row r="81" spans="1:3" x14ac:dyDescent="0.35">
      <c r="A81" s="18" t="s">
        <v>49</v>
      </c>
      <c r="B81" s="19" t="s">
        <v>50</v>
      </c>
      <c r="C81" s="82">
        <f>'H. Lakelse Lake'!I82</f>
        <v>3</v>
      </c>
    </row>
    <row r="82" spans="1:3" x14ac:dyDescent="0.35">
      <c r="A82" s="20" t="s">
        <v>170</v>
      </c>
      <c r="B82" s="5" t="s">
        <v>214</v>
      </c>
      <c r="C82" s="65">
        <f>'H. Lakelse Lake'!I83</f>
        <v>3</v>
      </c>
    </row>
    <row r="83" spans="1:3" x14ac:dyDescent="0.35">
      <c r="A83" s="20" t="s">
        <v>171</v>
      </c>
      <c r="B83" s="5" t="s">
        <v>51</v>
      </c>
      <c r="C83" s="65">
        <f>'H. Lakelse Lake'!I84</f>
        <v>3</v>
      </c>
    </row>
    <row r="84" spans="1:3" x14ac:dyDescent="0.35">
      <c r="A84" s="20" t="s">
        <v>201</v>
      </c>
      <c r="B84" s="5" t="s">
        <v>52</v>
      </c>
      <c r="C84" s="65">
        <f>'H. Lakelse Lake'!I85</f>
        <v>3</v>
      </c>
    </row>
    <row r="85" spans="1:3" x14ac:dyDescent="0.35">
      <c r="A85" s="105" t="s">
        <v>172</v>
      </c>
      <c r="B85" s="17" t="s">
        <v>53</v>
      </c>
      <c r="C85" s="117">
        <f>'H. Lakelse Lake'!I86</f>
        <v>3</v>
      </c>
    </row>
    <row r="86" spans="1:3" ht="15" thickBot="1" x14ac:dyDescent="0.4">
      <c r="A86" s="20" t="s">
        <v>173</v>
      </c>
      <c r="B86" s="21" t="s">
        <v>215</v>
      </c>
      <c r="C86" s="66">
        <f>'H. Lakelse Lake'!I87</f>
        <v>3</v>
      </c>
    </row>
    <row r="87" spans="1:3" ht="15" thickBot="1" x14ac:dyDescent="0.4">
      <c r="A87" s="24"/>
      <c r="B87" s="25"/>
      <c r="C87" s="63"/>
    </row>
    <row r="88" spans="1:3" x14ac:dyDescent="0.35">
      <c r="A88" s="26" t="s">
        <v>54</v>
      </c>
      <c r="B88" s="27" t="s">
        <v>55</v>
      </c>
      <c r="C88" s="83">
        <f>'H. Lakelse Lake'!I89</f>
        <v>5</v>
      </c>
    </row>
    <row r="89" spans="1:3" x14ac:dyDescent="0.35">
      <c r="A89" s="28" t="s">
        <v>174</v>
      </c>
      <c r="B89" s="9" t="s">
        <v>56</v>
      </c>
      <c r="C89" s="67">
        <f>'H. Lakelse Lake'!I90</f>
        <v>5</v>
      </c>
    </row>
    <row r="90" spans="1:3" x14ac:dyDescent="0.35">
      <c r="A90" s="28" t="s">
        <v>175</v>
      </c>
      <c r="B90" s="9" t="s">
        <v>101</v>
      </c>
      <c r="C90" s="67">
        <f>'H. Lakelse Lake'!I91</f>
        <v>5</v>
      </c>
    </row>
    <row r="91" spans="1:3" x14ac:dyDescent="0.35">
      <c r="A91" s="28" t="s">
        <v>202</v>
      </c>
      <c r="B91" s="9" t="s">
        <v>57</v>
      </c>
      <c r="C91" s="67">
        <f>'H. Lakelse Lake'!I92</f>
        <v>5</v>
      </c>
    </row>
    <row r="92" spans="1:3" x14ac:dyDescent="0.35">
      <c r="A92" s="28" t="s">
        <v>176</v>
      </c>
      <c r="B92" s="9" t="s">
        <v>58</v>
      </c>
      <c r="C92" s="67">
        <f>'H. Lakelse Lake'!I93</f>
        <v>5</v>
      </c>
    </row>
    <row r="93" spans="1:3" ht="15" thickBot="1" x14ac:dyDescent="0.4">
      <c r="A93" s="28" t="s">
        <v>177</v>
      </c>
      <c r="B93" s="29" t="s">
        <v>59</v>
      </c>
      <c r="C93" s="68">
        <f>'H. Lakelse Lake'!I94</f>
        <v>5</v>
      </c>
    </row>
    <row r="94" spans="1:3" ht="15" thickBot="1" x14ac:dyDescent="0.4">
      <c r="A94" s="24"/>
      <c r="B94" s="25"/>
      <c r="C94" s="63"/>
    </row>
    <row r="95" spans="1:3" x14ac:dyDescent="0.35">
      <c r="A95" s="30" t="s">
        <v>60</v>
      </c>
      <c r="B95" s="31" t="s">
        <v>220</v>
      </c>
      <c r="C95" s="84">
        <f>'H. Lakelse Lake'!I96</f>
        <v>0</v>
      </c>
    </row>
    <row r="96" spans="1:3" x14ac:dyDescent="0.35">
      <c r="A96" s="32" t="s">
        <v>178</v>
      </c>
      <c r="B96" s="10" t="s">
        <v>216</v>
      </c>
      <c r="C96" s="69">
        <f>'H. Lakelse Lake'!I97</f>
        <v>0</v>
      </c>
    </row>
    <row r="97" spans="1:3" x14ac:dyDescent="0.35">
      <c r="A97" s="32" t="s">
        <v>179</v>
      </c>
      <c r="B97" s="10" t="s">
        <v>217</v>
      </c>
      <c r="C97" s="69">
        <f>'H. Lakelse Lake'!I98</f>
        <v>0</v>
      </c>
    </row>
    <row r="98" spans="1:3" x14ac:dyDescent="0.35">
      <c r="A98" s="32" t="s">
        <v>180</v>
      </c>
      <c r="B98" s="10" t="s">
        <v>218</v>
      </c>
      <c r="C98" s="69">
        <f>'H. Lakelse Lake'!I99</f>
        <v>0</v>
      </c>
    </row>
    <row r="99" spans="1:3" x14ac:dyDescent="0.35">
      <c r="A99" s="32" t="s">
        <v>181</v>
      </c>
      <c r="B99" s="10" t="s">
        <v>219</v>
      </c>
      <c r="C99" s="69">
        <f>'H. Lakelse Lake'!I100</f>
        <v>0</v>
      </c>
    </row>
    <row r="100" spans="1:3" x14ac:dyDescent="0.35">
      <c r="A100" s="32" t="s">
        <v>182</v>
      </c>
      <c r="B100" s="10" t="s">
        <v>221</v>
      </c>
      <c r="C100" s="69">
        <f>'H. Lakelse Lake'!I101</f>
        <v>0</v>
      </c>
    </row>
    <row r="101" spans="1:3" x14ac:dyDescent="0.35">
      <c r="A101" s="32" t="s">
        <v>183</v>
      </c>
      <c r="B101" s="10" t="s">
        <v>61</v>
      </c>
      <c r="C101" s="69">
        <f>'H. Lakelse Lake'!I102</f>
        <v>0</v>
      </c>
    </row>
    <row r="102" spans="1:3" x14ac:dyDescent="0.35">
      <c r="A102" s="32" t="s">
        <v>184</v>
      </c>
      <c r="B102" s="10" t="s">
        <v>222</v>
      </c>
      <c r="C102" s="69">
        <f>'H. Lakelse Lake'!I103</f>
        <v>0</v>
      </c>
    </row>
    <row r="103" spans="1:3" x14ac:dyDescent="0.35">
      <c r="A103" s="32" t="s">
        <v>185</v>
      </c>
      <c r="B103" s="10" t="s">
        <v>62</v>
      </c>
      <c r="C103" s="69">
        <f>'H. Lakelse Lake'!I104</f>
        <v>0</v>
      </c>
    </row>
    <row r="104" spans="1:3" x14ac:dyDescent="0.35">
      <c r="A104" s="32" t="s">
        <v>186</v>
      </c>
      <c r="B104" s="10" t="s">
        <v>63</v>
      </c>
      <c r="C104" s="69">
        <f>'H. Lakelse Lake'!I105</f>
        <v>0</v>
      </c>
    </row>
    <row r="105" spans="1:3" x14ac:dyDescent="0.35">
      <c r="A105" s="32" t="s">
        <v>187</v>
      </c>
      <c r="B105" s="10" t="s">
        <v>64</v>
      </c>
      <c r="C105" s="69">
        <f>'H. Lakelse Lake'!I106</f>
        <v>0</v>
      </c>
    </row>
    <row r="106" spans="1:3" x14ac:dyDescent="0.35">
      <c r="A106" s="32" t="s">
        <v>188</v>
      </c>
      <c r="B106" s="10" t="s">
        <v>65</v>
      </c>
      <c r="C106" s="69">
        <f>'H. Lakelse Lake'!I107</f>
        <v>0</v>
      </c>
    </row>
    <row r="107" spans="1:3" x14ac:dyDescent="0.35">
      <c r="A107" s="32" t="s">
        <v>189</v>
      </c>
      <c r="B107" s="10" t="s">
        <v>95</v>
      </c>
      <c r="C107" s="69">
        <f>'H. Lakelse Lake'!I108</f>
        <v>0</v>
      </c>
    </row>
    <row r="108" spans="1:3" x14ac:dyDescent="0.35">
      <c r="A108" s="32" t="s">
        <v>190</v>
      </c>
      <c r="B108" s="10" t="s">
        <v>66</v>
      </c>
      <c r="C108" s="69">
        <f>'H. Lakelse Lake'!I109</f>
        <v>0</v>
      </c>
    </row>
    <row r="109" spans="1:3" x14ac:dyDescent="0.35">
      <c r="A109" s="32" t="s">
        <v>191</v>
      </c>
      <c r="B109" s="10" t="s">
        <v>67</v>
      </c>
      <c r="C109" s="69">
        <f>'H. Lakelse Lake'!I110</f>
        <v>0</v>
      </c>
    </row>
    <row r="110" spans="1:3" x14ac:dyDescent="0.35">
      <c r="A110" s="32" t="s">
        <v>192</v>
      </c>
      <c r="B110" s="10" t="s">
        <v>68</v>
      </c>
      <c r="C110" s="69">
        <f>'H. Lakelse Lake'!I111</f>
        <v>0</v>
      </c>
    </row>
    <row r="111" spans="1:3" ht="15" thickBot="1" x14ac:dyDescent="0.4">
      <c r="A111" s="32" t="s">
        <v>193</v>
      </c>
      <c r="B111" s="33" t="s">
        <v>69</v>
      </c>
      <c r="C111" s="70">
        <f>'H. Lakelse Lake'!I112</f>
        <v>0</v>
      </c>
    </row>
    <row r="112" spans="1:3" ht="15" thickBot="1" x14ac:dyDescent="0.4">
      <c r="A112" s="24"/>
      <c r="B112" s="25"/>
      <c r="C112" s="63"/>
    </row>
    <row r="113" spans="1:3" x14ac:dyDescent="0.35">
      <c r="A113" s="36" t="s">
        <v>70</v>
      </c>
      <c r="B113" s="37" t="s">
        <v>85</v>
      </c>
      <c r="C113" s="85">
        <f>'H. Lakelse Lake'!I114</f>
        <v>5</v>
      </c>
    </row>
    <row r="114" spans="1:3" ht="43.5" x14ac:dyDescent="0.35">
      <c r="A114" s="111" t="s">
        <v>194</v>
      </c>
      <c r="B114" s="112" t="s">
        <v>229</v>
      </c>
      <c r="C114" s="113">
        <f>'H. Lakelse Lake'!I115</f>
        <v>5</v>
      </c>
    </row>
    <row r="115" spans="1:3" ht="43.5" x14ac:dyDescent="0.35">
      <c r="A115" s="111" t="s">
        <v>195</v>
      </c>
      <c r="B115" s="112" t="s">
        <v>230</v>
      </c>
      <c r="C115" s="113">
        <f>'H. Lakelse Lake'!I116</f>
        <v>5</v>
      </c>
    </row>
    <row r="116" spans="1:3" x14ac:dyDescent="0.35">
      <c r="A116" s="111" t="s">
        <v>196</v>
      </c>
      <c r="B116" s="112" t="s">
        <v>71</v>
      </c>
      <c r="C116" s="113">
        <f>'H. Lakelse Lake'!I117</f>
        <v>5</v>
      </c>
    </row>
    <row r="117" spans="1:3" ht="29.5" thickBot="1" x14ac:dyDescent="0.4">
      <c r="A117" s="111" t="s">
        <v>197</v>
      </c>
      <c r="B117" s="118" t="s">
        <v>231</v>
      </c>
      <c r="C117" s="119">
        <f>'H. Lakelse Lake'!I118</f>
        <v>5</v>
      </c>
    </row>
    <row r="118" spans="1:3" ht="15" thickBot="1" x14ac:dyDescent="0.4">
      <c r="A118" s="24"/>
      <c r="B118" s="25"/>
      <c r="C118" s="63"/>
    </row>
    <row r="119" spans="1:3" x14ac:dyDescent="0.35">
      <c r="A119" s="40" t="s">
        <v>72</v>
      </c>
      <c r="B119" s="41" t="s">
        <v>73</v>
      </c>
      <c r="C119" s="86">
        <f>'H. Lakelse Lake'!I120</f>
        <v>5</v>
      </c>
    </row>
    <row r="120" spans="1:3" x14ac:dyDescent="0.35">
      <c r="A120" s="42" t="s">
        <v>198</v>
      </c>
      <c r="B120" s="12"/>
      <c r="C120" s="73">
        <f>'H. Lakelse Lake'!I121</f>
        <v>5</v>
      </c>
    </row>
    <row r="121" spans="1:3" x14ac:dyDescent="0.35">
      <c r="A121" s="42" t="s">
        <v>199</v>
      </c>
      <c r="B121" s="12"/>
      <c r="C121" s="73">
        <f>'H. Lakelse Lake'!I122</f>
        <v>5</v>
      </c>
    </row>
    <row r="122" spans="1:3" ht="15" thickBot="1" x14ac:dyDescent="0.4">
      <c r="A122" s="42" t="s">
        <v>200</v>
      </c>
      <c r="B122" s="43"/>
      <c r="C122" s="74">
        <f>'H. Lakelse Lake'!I123</f>
        <v>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topLeftCell="B2" zoomScaleNormal="100" zoomScaleSheetLayoutView="100" workbookViewId="0">
      <selection activeCell="B2" sqref="B2"/>
    </sheetView>
  </sheetViews>
  <sheetFormatPr defaultColWidth="8.81640625" defaultRowHeight="14.5" x14ac:dyDescent="0.35"/>
  <cols>
    <col min="1" max="1" width="6" style="123" customWidth="1"/>
    <col min="2" max="2" width="45.7265625" style="171" customWidth="1"/>
    <col min="3" max="3" width="57.1796875" style="123" customWidth="1"/>
    <col min="4" max="4" width="17.7265625" style="123" hidden="1" customWidth="1"/>
    <col min="5" max="5" width="14.26953125" style="123" hidden="1" customWidth="1"/>
    <col min="6" max="6" width="21" style="123" hidden="1" customWidth="1"/>
    <col min="7" max="7" width="19.26953125" style="123" hidden="1" customWidth="1"/>
    <col min="8" max="8" width="44" style="171" hidden="1" customWidth="1"/>
    <col min="9" max="9" width="12" style="490" customWidth="1"/>
    <col min="10" max="16384" width="8.8164062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s="2" customFormat="1" ht="45" customHeight="1" x14ac:dyDescent="0.25">
      <c r="A2" s="316"/>
      <c r="B2" s="316" t="s">
        <v>1099</v>
      </c>
      <c r="C2" s="316" t="s">
        <v>0</v>
      </c>
      <c r="D2" s="316" t="s">
        <v>1</v>
      </c>
      <c r="E2" s="316" t="s">
        <v>2</v>
      </c>
      <c r="F2" s="316" t="s">
        <v>3</v>
      </c>
      <c r="G2" s="316" t="s">
        <v>4</v>
      </c>
      <c r="H2" s="316" t="s">
        <v>75</v>
      </c>
      <c r="I2" s="317" t="s">
        <v>103</v>
      </c>
    </row>
    <row r="3" spans="1:9" ht="15" x14ac:dyDescent="0.25">
      <c r="B3" s="424" t="s">
        <v>279</v>
      </c>
      <c r="C3" s="425" t="s">
        <v>692</v>
      </c>
      <c r="I3" s="425"/>
    </row>
    <row r="4" spans="1:9" ht="15" x14ac:dyDescent="0.25">
      <c r="B4" s="424" t="s">
        <v>280</v>
      </c>
      <c r="C4" s="425" t="s">
        <v>693</v>
      </c>
      <c r="I4" s="425"/>
    </row>
    <row r="5" spans="1:9" ht="15" x14ac:dyDescent="0.25">
      <c r="B5" s="424" t="s">
        <v>246</v>
      </c>
      <c r="C5" s="425" t="s">
        <v>661</v>
      </c>
      <c r="I5" s="425"/>
    </row>
    <row r="6" spans="1:9" ht="15" x14ac:dyDescent="0.25">
      <c r="B6" s="426" t="s">
        <v>247</v>
      </c>
      <c r="C6" s="425" t="s">
        <v>1048</v>
      </c>
      <c r="I6" s="425"/>
    </row>
    <row r="7" spans="1:9" ht="15" x14ac:dyDescent="0.25">
      <c r="B7" s="426" t="s">
        <v>6</v>
      </c>
      <c r="C7" s="425" t="s">
        <v>1049</v>
      </c>
      <c r="I7" s="425"/>
    </row>
    <row r="8" spans="1:9" ht="15" x14ac:dyDescent="0.25">
      <c r="I8" s="123"/>
    </row>
    <row r="9" spans="1:9" ht="19.5" thickBot="1" x14ac:dyDescent="0.3">
      <c r="B9" s="500" t="str">
        <f>C3</f>
        <v>Lower Arrow Lake</v>
      </c>
      <c r="I9" s="123"/>
    </row>
    <row r="10" spans="1:9" ht="15" x14ac:dyDescent="0.25">
      <c r="A10" s="428" t="s">
        <v>7</v>
      </c>
      <c r="B10" s="429" t="s">
        <v>206</v>
      </c>
      <c r="C10" s="430"/>
      <c r="D10" s="430"/>
      <c r="E10" s="430"/>
      <c r="F10" s="430"/>
      <c r="G10" s="430"/>
      <c r="H10" s="431"/>
      <c r="I10" s="432">
        <f>SUM(I11:I24)/14</f>
        <v>3</v>
      </c>
    </row>
    <row r="11" spans="1:9" ht="15" x14ac:dyDescent="0.25">
      <c r="A11" s="322" t="s">
        <v>119</v>
      </c>
      <c r="B11" s="168" t="s">
        <v>94</v>
      </c>
      <c r="C11" s="138" t="s">
        <v>286</v>
      </c>
      <c r="D11" s="137"/>
      <c r="E11" s="137"/>
      <c r="F11" s="137"/>
      <c r="G11" s="137"/>
      <c r="H11" s="138"/>
      <c r="I11" s="334">
        <v>5</v>
      </c>
    </row>
    <row r="12" spans="1:9" ht="15" x14ac:dyDescent="0.25">
      <c r="A12" s="322" t="s">
        <v>120</v>
      </c>
      <c r="B12" s="138" t="s">
        <v>8</v>
      </c>
      <c r="C12" s="138" t="s">
        <v>694</v>
      </c>
      <c r="D12" s="137"/>
      <c r="E12" s="137"/>
      <c r="F12" s="137"/>
      <c r="G12" s="137"/>
      <c r="H12" s="138"/>
      <c r="I12" s="334">
        <v>1</v>
      </c>
    </row>
    <row r="13" spans="1:9" x14ac:dyDescent="0.35">
      <c r="A13" s="322" t="s">
        <v>121</v>
      </c>
      <c r="B13" s="138" t="s">
        <v>224</v>
      </c>
      <c r="C13" s="138" t="s">
        <v>695</v>
      </c>
      <c r="D13" s="137"/>
      <c r="E13" s="137"/>
      <c r="F13" s="137"/>
      <c r="G13" s="137"/>
      <c r="H13" s="138"/>
      <c r="I13" s="334">
        <v>5</v>
      </c>
    </row>
    <row r="14" spans="1:9" ht="15" x14ac:dyDescent="0.25">
      <c r="A14" s="322" t="s">
        <v>122</v>
      </c>
      <c r="B14" s="138" t="s">
        <v>92</v>
      </c>
      <c r="C14" s="138" t="s">
        <v>696</v>
      </c>
      <c r="D14" s="137"/>
      <c r="E14" s="137"/>
      <c r="F14" s="137"/>
      <c r="G14" s="137"/>
      <c r="H14" s="138"/>
      <c r="I14" s="334">
        <v>5</v>
      </c>
    </row>
    <row r="15" spans="1:9" ht="15" x14ac:dyDescent="0.25">
      <c r="A15" s="322" t="s">
        <v>123</v>
      </c>
      <c r="B15" s="138" t="s">
        <v>91</v>
      </c>
      <c r="C15" s="138"/>
      <c r="D15" s="137"/>
      <c r="E15" s="137"/>
      <c r="F15" s="137"/>
      <c r="G15" s="137"/>
      <c r="H15" s="138"/>
      <c r="I15" s="596">
        <v>3</v>
      </c>
    </row>
    <row r="16" spans="1:9" ht="15" x14ac:dyDescent="0.25">
      <c r="A16" s="322" t="s">
        <v>124</v>
      </c>
      <c r="B16" s="138" t="s">
        <v>93</v>
      </c>
      <c r="C16" s="138" t="s">
        <v>697</v>
      </c>
      <c r="D16" s="137"/>
      <c r="E16" s="137"/>
      <c r="F16" s="137"/>
      <c r="G16" s="137"/>
      <c r="H16" s="138"/>
      <c r="I16" s="334">
        <v>5</v>
      </c>
    </row>
    <row r="17" spans="1:9" ht="15" x14ac:dyDescent="0.25">
      <c r="A17" s="322" t="s">
        <v>125</v>
      </c>
      <c r="B17" s="138" t="s">
        <v>203</v>
      </c>
      <c r="C17" s="138" t="s">
        <v>698</v>
      </c>
      <c r="D17" s="137"/>
      <c r="E17" s="137"/>
      <c r="F17" s="137"/>
      <c r="G17" s="137"/>
      <c r="H17" s="138"/>
      <c r="I17" s="334">
        <v>3</v>
      </c>
    </row>
    <row r="18" spans="1:9" ht="15" x14ac:dyDescent="0.25">
      <c r="A18" s="322" t="s">
        <v>126</v>
      </c>
      <c r="B18" s="138" t="s">
        <v>9</v>
      </c>
      <c r="C18" s="138" t="s">
        <v>699</v>
      </c>
      <c r="D18" s="137"/>
      <c r="E18" s="137"/>
      <c r="F18" s="137"/>
      <c r="G18" s="137"/>
      <c r="H18" s="138"/>
      <c r="I18" s="334">
        <v>2</v>
      </c>
    </row>
    <row r="19" spans="1:9" ht="15" x14ac:dyDescent="0.25">
      <c r="A19" s="322" t="s">
        <v>127</v>
      </c>
      <c r="B19" s="138" t="s">
        <v>10</v>
      </c>
      <c r="C19" s="138" t="s">
        <v>242</v>
      </c>
      <c r="D19" s="137"/>
      <c r="E19" s="137"/>
      <c r="F19" s="137"/>
      <c r="G19" s="137"/>
      <c r="H19" s="138"/>
      <c r="I19" s="334">
        <v>0</v>
      </c>
    </row>
    <row r="20" spans="1:9" ht="15" x14ac:dyDescent="0.25">
      <c r="A20" s="322" t="s">
        <v>128</v>
      </c>
      <c r="B20" s="138" t="s">
        <v>96</v>
      </c>
      <c r="C20" s="138" t="s">
        <v>700</v>
      </c>
      <c r="D20" s="137"/>
      <c r="E20" s="137"/>
      <c r="F20" s="137"/>
      <c r="G20" s="137"/>
      <c r="H20" s="138"/>
      <c r="I20" s="334">
        <v>5</v>
      </c>
    </row>
    <row r="21" spans="1:9" ht="15" x14ac:dyDescent="0.25">
      <c r="A21" s="322" t="s">
        <v>129</v>
      </c>
      <c r="B21" s="138" t="s">
        <v>225</v>
      </c>
      <c r="C21" s="138" t="s">
        <v>817</v>
      </c>
      <c r="D21" s="137"/>
      <c r="E21" s="137"/>
      <c r="F21" s="137"/>
      <c r="G21" s="137"/>
      <c r="H21" s="138"/>
      <c r="I21" s="334">
        <v>1</v>
      </c>
    </row>
    <row r="22" spans="1:9" ht="30" x14ac:dyDescent="0.25">
      <c r="A22" s="322" t="s">
        <v>130</v>
      </c>
      <c r="B22" s="138" t="s">
        <v>204</v>
      </c>
      <c r="C22" s="138" t="s">
        <v>701</v>
      </c>
      <c r="D22" s="137"/>
      <c r="E22" s="137"/>
      <c r="F22" s="137"/>
      <c r="G22" s="137"/>
      <c r="H22" s="138"/>
      <c r="I22" s="334">
        <v>2</v>
      </c>
    </row>
    <row r="23" spans="1:9" ht="15" x14ac:dyDescent="0.25">
      <c r="A23" s="322" t="s">
        <v>131</v>
      </c>
      <c r="B23" s="138" t="s">
        <v>90</v>
      </c>
      <c r="C23" s="138" t="s">
        <v>702</v>
      </c>
      <c r="D23" s="137"/>
      <c r="E23" s="137"/>
      <c r="F23" s="137"/>
      <c r="G23" s="137"/>
      <c r="H23" s="138"/>
      <c r="I23" s="334">
        <v>0</v>
      </c>
    </row>
    <row r="24" spans="1:9" ht="44" thickBot="1" x14ac:dyDescent="0.4">
      <c r="A24" s="322" t="s">
        <v>132</v>
      </c>
      <c r="B24" s="143" t="s">
        <v>226</v>
      </c>
      <c r="C24" s="143" t="s">
        <v>703</v>
      </c>
      <c r="D24" s="144"/>
      <c r="E24" s="144"/>
      <c r="F24" s="144"/>
      <c r="G24" s="144"/>
      <c r="H24" s="143"/>
      <c r="I24" s="324">
        <v>5</v>
      </c>
    </row>
    <row r="25" spans="1:9" ht="15" thickBot="1" x14ac:dyDescent="0.4">
      <c r="A25" s="434"/>
      <c r="B25" s="435"/>
      <c r="C25" s="435"/>
      <c r="D25" s="434"/>
      <c r="E25" s="434"/>
      <c r="F25" s="434"/>
      <c r="G25" s="434"/>
      <c r="H25" s="435"/>
      <c r="I25" s="436"/>
    </row>
    <row r="26" spans="1:9" x14ac:dyDescent="0.35">
      <c r="A26" s="437" t="s">
        <v>11</v>
      </c>
      <c r="B26" s="438" t="s">
        <v>12</v>
      </c>
      <c r="C26" s="158"/>
      <c r="D26" s="439"/>
      <c r="E26" s="439"/>
      <c r="F26" s="439"/>
      <c r="G26" s="439"/>
      <c r="H26" s="158"/>
      <c r="I26" s="440">
        <f>SUM(I27:I33)/7</f>
        <v>2.4285714285714284</v>
      </c>
    </row>
    <row r="27" spans="1:9" x14ac:dyDescent="0.35">
      <c r="A27" s="187" t="s">
        <v>133</v>
      </c>
      <c r="B27" s="188" t="s">
        <v>13</v>
      </c>
      <c r="C27" s="188" t="s">
        <v>717</v>
      </c>
      <c r="D27" s="189"/>
      <c r="E27" s="189"/>
      <c r="F27" s="189"/>
      <c r="G27" s="189"/>
      <c r="H27" s="188"/>
      <c r="I27" s="327">
        <v>1</v>
      </c>
    </row>
    <row r="28" spans="1:9" x14ac:dyDescent="0.35">
      <c r="A28" s="187" t="s">
        <v>134</v>
      </c>
      <c r="B28" s="188" t="s">
        <v>205</v>
      </c>
      <c r="C28" s="188" t="s">
        <v>704</v>
      </c>
      <c r="D28" s="189"/>
      <c r="E28" s="189"/>
      <c r="F28" s="189"/>
      <c r="G28" s="189"/>
      <c r="H28" s="188"/>
      <c r="I28" s="327">
        <v>4</v>
      </c>
    </row>
    <row r="29" spans="1:9" ht="43.5" x14ac:dyDescent="0.35">
      <c r="A29" s="187" t="s">
        <v>135</v>
      </c>
      <c r="B29" s="188" t="s">
        <v>14</v>
      </c>
      <c r="C29" s="188" t="s">
        <v>847</v>
      </c>
      <c r="D29" s="189"/>
      <c r="E29" s="189"/>
      <c r="F29" s="189"/>
      <c r="G29" s="189"/>
      <c r="H29" s="188"/>
      <c r="I29" s="327">
        <v>0</v>
      </c>
    </row>
    <row r="30" spans="1:9" ht="29" x14ac:dyDescent="0.35">
      <c r="A30" s="187" t="s">
        <v>136</v>
      </c>
      <c r="B30" s="188" t="s">
        <v>15</v>
      </c>
      <c r="C30" s="188" t="s">
        <v>1002</v>
      </c>
      <c r="D30" s="189"/>
      <c r="E30" s="189"/>
      <c r="F30" s="189"/>
      <c r="G30" s="189"/>
      <c r="H30" s="188"/>
      <c r="I30" s="327">
        <v>3</v>
      </c>
    </row>
    <row r="31" spans="1:9" ht="43.5" x14ac:dyDescent="0.35">
      <c r="A31" s="187" t="s">
        <v>137</v>
      </c>
      <c r="B31" s="188" t="s">
        <v>16</v>
      </c>
      <c r="C31" s="188" t="s">
        <v>671</v>
      </c>
      <c r="D31" s="189"/>
      <c r="E31" s="189"/>
      <c r="F31" s="189"/>
      <c r="G31" s="189"/>
      <c r="H31" s="188"/>
      <c r="I31" s="327">
        <v>3</v>
      </c>
    </row>
    <row r="32" spans="1:9" ht="29" x14ac:dyDescent="0.35">
      <c r="A32" s="187" t="s">
        <v>138</v>
      </c>
      <c r="B32" s="188" t="s">
        <v>207</v>
      </c>
      <c r="C32" s="188" t="s">
        <v>816</v>
      </c>
      <c r="D32" s="189"/>
      <c r="E32" s="189"/>
      <c r="F32" s="189"/>
      <c r="G32" s="189"/>
      <c r="H32" s="188"/>
      <c r="I32" s="327">
        <v>5</v>
      </c>
    </row>
    <row r="33" spans="1:9" ht="15" thickBot="1" x14ac:dyDescent="0.4">
      <c r="A33" s="187" t="s">
        <v>139</v>
      </c>
      <c r="B33" s="159" t="s">
        <v>17</v>
      </c>
      <c r="C33" s="159" t="s">
        <v>985</v>
      </c>
      <c r="D33" s="177"/>
      <c r="E33" s="177"/>
      <c r="F33" s="177"/>
      <c r="G33" s="177"/>
      <c r="H33" s="159"/>
      <c r="I33" s="442">
        <v>1</v>
      </c>
    </row>
    <row r="34" spans="1:9" ht="15" thickBot="1" x14ac:dyDescent="0.4">
      <c r="A34" s="434"/>
      <c r="B34" s="435"/>
      <c r="C34" s="435"/>
      <c r="D34" s="434"/>
      <c r="E34" s="434"/>
      <c r="F34" s="434"/>
      <c r="G34" s="434"/>
      <c r="H34" s="435"/>
      <c r="I34" s="436"/>
    </row>
    <row r="35" spans="1:9" x14ac:dyDescent="0.35">
      <c r="A35" s="443" t="s">
        <v>18</v>
      </c>
      <c r="B35" s="444" t="s">
        <v>19</v>
      </c>
      <c r="C35" s="446"/>
      <c r="D35" s="445"/>
      <c r="E35" s="445"/>
      <c r="F35" s="445"/>
      <c r="G35" s="445"/>
      <c r="H35" s="446"/>
      <c r="I35" s="447">
        <f>SUM(I36:I39)/4</f>
        <v>3.25</v>
      </c>
    </row>
    <row r="36" spans="1:9" x14ac:dyDescent="0.35">
      <c r="A36" s="179" t="s">
        <v>140</v>
      </c>
      <c r="B36" s="180" t="s">
        <v>97</v>
      </c>
      <c r="C36" s="180" t="s">
        <v>1133</v>
      </c>
      <c r="D36" s="181"/>
      <c r="E36" s="181"/>
      <c r="F36" s="181"/>
      <c r="G36" s="181"/>
      <c r="H36" s="180"/>
      <c r="I36" s="182">
        <v>3</v>
      </c>
    </row>
    <row r="37" spans="1:9" x14ac:dyDescent="0.35">
      <c r="A37" s="179" t="s">
        <v>141</v>
      </c>
      <c r="B37" s="180" t="s">
        <v>20</v>
      </c>
      <c r="C37" s="180" t="s">
        <v>705</v>
      </c>
      <c r="D37" s="181"/>
      <c r="E37" s="181"/>
      <c r="F37" s="181"/>
      <c r="G37" s="181"/>
      <c r="H37" s="180"/>
      <c r="I37" s="182">
        <v>4</v>
      </c>
    </row>
    <row r="38" spans="1:9" ht="29" x14ac:dyDescent="0.35">
      <c r="A38" s="179" t="s">
        <v>142</v>
      </c>
      <c r="B38" s="180" t="s">
        <v>21</v>
      </c>
      <c r="C38" s="180" t="s">
        <v>815</v>
      </c>
      <c r="D38" s="181"/>
      <c r="E38" s="181"/>
      <c r="F38" s="181"/>
      <c r="G38" s="181"/>
      <c r="H38" s="180"/>
      <c r="I38" s="182">
        <v>3</v>
      </c>
    </row>
    <row r="39" spans="1:9" ht="29.5" thickBot="1" x14ac:dyDescent="0.4">
      <c r="A39" s="179" t="s">
        <v>143</v>
      </c>
      <c r="B39" s="126" t="s">
        <v>86</v>
      </c>
      <c r="C39" s="126" t="s">
        <v>718</v>
      </c>
      <c r="D39" s="127"/>
      <c r="E39" s="127"/>
      <c r="F39" s="127"/>
      <c r="G39" s="127"/>
      <c r="H39" s="126"/>
      <c r="I39" s="151">
        <v>3</v>
      </c>
    </row>
    <row r="40" spans="1:9" ht="15" thickBot="1" x14ac:dyDescent="0.4">
      <c r="A40" s="449"/>
      <c r="B40" s="153"/>
      <c r="C40" s="153"/>
      <c r="D40" s="449"/>
      <c r="E40" s="449"/>
      <c r="F40" s="449"/>
      <c r="G40" s="449"/>
      <c r="H40" s="153"/>
      <c r="I40" s="450"/>
    </row>
    <row r="41" spans="1:9" ht="29" x14ac:dyDescent="0.35">
      <c r="A41" s="131" t="s">
        <v>22</v>
      </c>
      <c r="B41" s="132" t="s">
        <v>74</v>
      </c>
      <c r="C41" s="134"/>
      <c r="D41" s="133"/>
      <c r="E41" s="133"/>
      <c r="F41" s="133"/>
      <c r="G41" s="133"/>
      <c r="H41" s="134"/>
      <c r="I41" s="135">
        <f>SUM(I42:I44)/3</f>
        <v>3.6666666666666665</v>
      </c>
    </row>
    <row r="42" spans="1:9" ht="43.5" x14ac:dyDescent="0.35">
      <c r="A42" s="128" t="s">
        <v>144</v>
      </c>
      <c r="B42" s="149" t="s">
        <v>23</v>
      </c>
      <c r="C42" s="149" t="s">
        <v>847</v>
      </c>
      <c r="D42" s="150"/>
      <c r="E42" s="150"/>
      <c r="F42" s="150"/>
      <c r="G42" s="150"/>
      <c r="H42" s="149"/>
      <c r="I42" s="330">
        <v>3</v>
      </c>
    </row>
    <row r="43" spans="1:9" ht="29" x14ac:dyDescent="0.35">
      <c r="A43" s="128" t="s">
        <v>145</v>
      </c>
      <c r="B43" s="149" t="s">
        <v>228</v>
      </c>
      <c r="C43" s="149" t="s">
        <v>253</v>
      </c>
      <c r="D43" s="150"/>
      <c r="E43" s="150"/>
      <c r="F43" s="150"/>
      <c r="G43" s="150"/>
      <c r="H43" s="149"/>
      <c r="I43" s="330">
        <v>3</v>
      </c>
    </row>
    <row r="44" spans="1:9" ht="15" thickBot="1" x14ac:dyDescent="0.4">
      <c r="A44" s="128" t="s">
        <v>146</v>
      </c>
      <c r="B44" s="129" t="s">
        <v>24</v>
      </c>
      <c r="C44" s="129" t="s">
        <v>706</v>
      </c>
      <c r="D44" s="130"/>
      <c r="E44" s="130"/>
      <c r="F44" s="130"/>
      <c r="G44" s="130"/>
      <c r="H44" s="129"/>
      <c r="I44" s="336">
        <v>5</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SUM(I47:I50)/4</f>
        <v>1.75</v>
      </c>
    </row>
    <row r="47" spans="1:9" ht="29" x14ac:dyDescent="0.35">
      <c r="A47" s="183" t="s">
        <v>147</v>
      </c>
      <c r="B47" s="184" t="s">
        <v>208</v>
      </c>
      <c r="C47" s="184" t="s">
        <v>1134</v>
      </c>
      <c r="D47" s="185"/>
      <c r="E47" s="185"/>
      <c r="F47" s="185"/>
      <c r="G47" s="185"/>
      <c r="H47" s="184"/>
      <c r="I47" s="186">
        <v>2</v>
      </c>
    </row>
    <row r="48" spans="1:9" ht="29" x14ac:dyDescent="0.35">
      <c r="A48" s="183" t="s">
        <v>148</v>
      </c>
      <c r="B48" s="184" t="s">
        <v>209</v>
      </c>
      <c r="C48" s="184" t="s">
        <v>707</v>
      </c>
      <c r="D48" s="185"/>
      <c r="E48" s="185"/>
      <c r="F48" s="185"/>
      <c r="G48" s="185"/>
      <c r="H48" s="184"/>
      <c r="I48" s="186">
        <v>2</v>
      </c>
    </row>
    <row r="49" spans="1:9" ht="29" x14ac:dyDescent="0.35">
      <c r="A49" s="183" t="s">
        <v>149</v>
      </c>
      <c r="B49" s="184" t="s">
        <v>27</v>
      </c>
      <c r="C49" s="184" t="s">
        <v>264</v>
      </c>
      <c r="D49" s="185"/>
      <c r="E49" s="185"/>
      <c r="F49" s="185"/>
      <c r="G49" s="185"/>
      <c r="H49" s="184"/>
      <c r="I49" s="186">
        <v>3</v>
      </c>
    </row>
    <row r="50" spans="1:9" ht="29.5" thickBot="1" x14ac:dyDescent="0.4">
      <c r="A50" s="183" t="s">
        <v>150</v>
      </c>
      <c r="B50" s="152" t="s">
        <v>1186</v>
      </c>
      <c r="C50" s="152" t="s">
        <v>257</v>
      </c>
      <c r="D50" s="172"/>
      <c r="E50" s="172"/>
      <c r="F50" s="172"/>
      <c r="G50" s="172"/>
      <c r="H50" s="152"/>
      <c r="I50" s="173">
        <v>0</v>
      </c>
    </row>
    <row r="51" spans="1:9" ht="15" thickBot="1" x14ac:dyDescent="0.4">
      <c r="A51" s="434"/>
      <c r="B51" s="435"/>
      <c r="C51" s="435"/>
      <c r="D51" s="434"/>
      <c r="E51" s="434"/>
      <c r="F51" s="434"/>
      <c r="G51" s="434"/>
      <c r="H51" s="435"/>
      <c r="I51" s="436"/>
    </row>
    <row r="52" spans="1:9" x14ac:dyDescent="0.35">
      <c r="A52" s="457" t="s">
        <v>28</v>
      </c>
      <c r="B52" s="458" t="s">
        <v>29</v>
      </c>
      <c r="C52" s="154"/>
      <c r="D52" s="459"/>
      <c r="E52" s="459"/>
      <c r="F52" s="459"/>
      <c r="G52" s="459"/>
      <c r="H52" s="154"/>
      <c r="I52" s="460">
        <f>SUM(I53:I56)/4</f>
        <v>1.75</v>
      </c>
    </row>
    <row r="53" spans="1:9" x14ac:dyDescent="0.35">
      <c r="A53" s="165" t="s">
        <v>151</v>
      </c>
      <c r="B53" s="155" t="s">
        <v>30</v>
      </c>
      <c r="C53" s="155" t="s">
        <v>708</v>
      </c>
      <c r="D53" s="166"/>
      <c r="E53" s="166"/>
      <c r="F53" s="166"/>
      <c r="G53" s="166"/>
      <c r="H53" s="155"/>
      <c r="I53" s="167">
        <v>5</v>
      </c>
    </row>
    <row r="54" spans="1:9" ht="29" x14ac:dyDescent="0.35">
      <c r="A54" s="165" t="s">
        <v>152</v>
      </c>
      <c r="B54" s="155" t="s">
        <v>31</v>
      </c>
      <c r="C54" s="155" t="s">
        <v>1193</v>
      </c>
      <c r="D54" s="166"/>
      <c r="E54" s="166"/>
      <c r="F54" s="166"/>
      <c r="G54" s="166"/>
      <c r="H54" s="155"/>
      <c r="I54" s="167">
        <v>2</v>
      </c>
    </row>
    <row r="55" spans="1:9" x14ac:dyDescent="0.35">
      <c r="A55" s="165" t="s">
        <v>153</v>
      </c>
      <c r="B55" s="155" t="s">
        <v>32</v>
      </c>
      <c r="C55" s="155" t="s">
        <v>257</v>
      </c>
      <c r="D55" s="166"/>
      <c r="E55" s="166"/>
      <c r="F55" s="166"/>
      <c r="G55" s="166"/>
      <c r="H55" s="155"/>
      <c r="I55" s="167">
        <v>0</v>
      </c>
    </row>
    <row r="56" spans="1:9" ht="15" thickBot="1" x14ac:dyDescent="0.4">
      <c r="A56" s="165" t="s">
        <v>154</v>
      </c>
      <c r="B56" s="462" t="s">
        <v>33</v>
      </c>
      <c r="C56" s="462" t="s">
        <v>257</v>
      </c>
      <c r="D56" s="463"/>
      <c r="E56" s="463"/>
      <c r="F56" s="463"/>
      <c r="G56" s="463"/>
      <c r="H56" s="462"/>
      <c r="I56" s="464">
        <v>0</v>
      </c>
    </row>
    <row r="57" spans="1:9" ht="15" thickBot="1" x14ac:dyDescent="0.4">
      <c r="A57" s="434"/>
      <c r="B57" s="435"/>
      <c r="C57" s="435"/>
      <c r="D57" s="434"/>
      <c r="E57" s="434"/>
      <c r="F57" s="434"/>
      <c r="G57" s="434"/>
      <c r="H57" s="435"/>
      <c r="I57" s="436"/>
    </row>
    <row r="58" spans="1:9" x14ac:dyDescent="0.35">
      <c r="A58" s="465" t="s">
        <v>34</v>
      </c>
      <c r="B58" s="466" t="s">
        <v>211</v>
      </c>
      <c r="C58" s="156"/>
      <c r="D58" s="467"/>
      <c r="E58" s="467"/>
      <c r="F58" s="467"/>
      <c r="G58" s="467"/>
      <c r="H58" s="156"/>
      <c r="I58" s="468">
        <f>SUM(I59:I65)/7</f>
        <v>3.4285714285714284</v>
      </c>
    </row>
    <row r="59" spans="1:9" ht="29" x14ac:dyDescent="0.35">
      <c r="A59" s="190" t="s">
        <v>155</v>
      </c>
      <c r="B59" s="391" t="s">
        <v>35</v>
      </c>
      <c r="C59" s="391" t="s">
        <v>258</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934</v>
      </c>
      <c r="D62" s="384"/>
      <c r="E62" s="384"/>
      <c r="F62" s="384"/>
      <c r="G62" s="384"/>
      <c r="H62" s="391"/>
      <c r="I62" s="333">
        <v>4</v>
      </c>
    </row>
    <row r="63" spans="1:9" ht="29" x14ac:dyDescent="0.35">
      <c r="A63" s="190" t="s">
        <v>159</v>
      </c>
      <c r="B63" s="391" t="s">
        <v>37</v>
      </c>
      <c r="C63" s="391" t="s">
        <v>678</v>
      </c>
      <c r="D63" s="384"/>
      <c r="E63" s="384"/>
      <c r="F63" s="384"/>
      <c r="G63" s="384"/>
      <c r="H63" s="391"/>
      <c r="I63" s="333">
        <v>3</v>
      </c>
    </row>
    <row r="64" spans="1:9" ht="29" x14ac:dyDescent="0.35">
      <c r="A64" s="190" t="s">
        <v>160</v>
      </c>
      <c r="B64" s="391" t="s">
        <v>38</v>
      </c>
      <c r="C64" s="391" t="s">
        <v>262</v>
      </c>
      <c r="D64" s="384"/>
      <c r="E64" s="384"/>
      <c r="F64" s="384"/>
      <c r="G64" s="384"/>
      <c r="H64" s="391"/>
      <c r="I64" s="333">
        <v>3</v>
      </c>
    </row>
    <row r="65" spans="1:9" ht="29.5" thickBot="1" x14ac:dyDescent="0.4">
      <c r="A65" s="190" t="s">
        <v>161</v>
      </c>
      <c r="B65" s="392" t="s">
        <v>39</v>
      </c>
      <c r="C65" s="392" t="s">
        <v>263</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SUM(I68:I76)/9</f>
        <v>2.4444444444444446</v>
      </c>
    </row>
    <row r="68" spans="1:9" x14ac:dyDescent="0.35">
      <c r="A68" s="338" t="s">
        <v>162</v>
      </c>
      <c r="B68" s="139" t="s">
        <v>42</v>
      </c>
      <c r="C68" s="141" t="s">
        <v>709</v>
      </c>
      <c r="D68" s="140"/>
      <c r="E68" s="140"/>
      <c r="F68" s="140"/>
      <c r="G68" s="140"/>
      <c r="H68" s="141"/>
      <c r="I68" s="142">
        <v>1</v>
      </c>
    </row>
    <row r="69" spans="1:9" ht="29" x14ac:dyDescent="0.35">
      <c r="A69" s="338" t="s">
        <v>163</v>
      </c>
      <c r="B69" s="139" t="s">
        <v>99</v>
      </c>
      <c r="C69" s="141" t="s">
        <v>710</v>
      </c>
      <c r="D69" s="140"/>
      <c r="E69" s="140"/>
      <c r="F69" s="140"/>
      <c r="G69" s="140"/>
      <c r="H69" s="141"/>
      <c r="I69" s="142">
        <v>1</v>
      </c>
    </row>
    <row r="70" spans="1:9" x14ac:dyDescent="0.35">
      <c r="A70" s="338" t="s">
        <v>164</v>
      </c>
      <c r="B70" s="139" t="s">
        <v>43</v>
      </c>
      <c r="C70" s="141" t="s">
        <v>1087</v>
      </c>
      <c r="D70" s="140"/>
      <c r="E70" s="140"/>
      <c r="F70" s="140"/>
      <c r="G70" s="140"/>
      <c r="H70" s="141"/>
      <c r="I70" s="142">
        <v>2</v>
      </c>
    </row>
    <row r="71" spans="1:9" x14ac:dyDescent="0.35">
      <c r="A71" s="338" t="s">
        <v>165</v>
      </c>
      <c r="B71" s="139" t="s">
        <v>44</v>
      </c>
      <c r="C71" s="141" t="s">
        <v>268</v>
      </c>
      <c r="D71" s="140"/>
      <c r="E71" s="140"/>
      <c r="F71" s="140"/>
      <c r="G71" s="140"/>
      <c r="H71" s="141"/>
      <c r="I71" s="142">
        <v>3</v>
      </c>
    </row>
    <row r="72" spans="1:9" x14ac:dyDescent="0.35">
      <c r="A72" s="338" t="s">
        <v>166</v>
      </c>
      <c r="B72" s="139" t="s">
        <v>100</v>
      </c>
      <c r="C72" s="141" t="s">
        <v>711</v>
      </c>
      <c r="D72" s="140"/>
      <c r="E72" s="140"/>
      <c r="F72" s="140"/>
      <c r="G72" s="140"/>
      <c r="H72" s="141"/>
      <c r="I72" s="142">
        <v>3</v>
      </c>
    </row>
    <row r="73" spans="1:9" ht="43.5" x14ac:dyDescent="0.35">
      <c r="A73" s="338" t="s">
        <v>167</v>
      </c>
      <c r="B73" s="339" t="s">
        <v>45</v>
      </c>
      <c r="C73" s="175" t="s">
        <v>712</v>
      </c>
      <c r="D73" s="174"/>
      <c r="E73" s="174"/>
      <c r="F73" s="174"/>
      <c r="G73" s="174"/>
      <c r="H73" s="175"/>
      <c r="I73" s="176">
        <v>3</v>
      </c>
    </row>
    <row r="74" spans="1:9" ht="29" x14ac:dyDescent="0.35">
      <c r="A74" s="338" t="s">
        <v>232</v>
      </c>
      <c r="B74" s="339" t="s">
        <v>233</v>
      </c>
      <c r="C74" s="141" t="s">
        <v>680</v>
      </c>
      <c r="D74" s="174"/>
      <c r="E74" s="174"/>
      <c r="F74" s="174"/>
      <c r="G74" s="174"/>
      <c r="H74" s="141"/>
      <c r="I74" s="176">
        <v>3</v>
      </c>
    </row>
    <row r="75" spans="1:9" ht="29" x14ac:dyDescent="0.35">
      <c r="A75" s="338" t="s">
        <v>234</v>
      </c>
      <c r="B75" s="139" t="s">
        <v>235</v>
      </c>
      <c r="C75" s="141" t="s">
        <v>680</v>
      </c>
      <c r="D75" s="174"/>
      <c r="E75" s="174"/>
      <c r="F75" s="174"/>
      <c r="G75" s="174"/>
      <c r="H75" s="141"/>
      <c r="I75" s="176">
        <v>3</v>
      </c>
    </row>
    <row r="76" spans="1:9" ht="29.5" thickBot="1" x14ac:dyDescent="0.4">
      <c r="A76" s="338" t="s">
        <v>236</v>
      </c>
      <c r="B76" s="397" t="s">
        <v>237</v>
      </c>
      <c r="C76" s="399" t="s">
        <v>680</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5</v>
      </c>
    </row>
    <row r="79" spans="1:9" x14ac:dyDescent="0.35">
      <c r="A79" s="162" t="s">
        <v>168</v>
      </c>
      <c r="B79" s="157" t="s">
        <v>213</v>
      </c>
      <c r="C79" s="157" t="s">
        <v>713</v>
      </c>
      <c r="D79" s="163"/>
      <c r="E79" s="163"/>
      <c r="F79" s="163"/>
      <c r="G79" s="163"/>
      <c r="H79" s="157"/>
      <c r="I79" s="164">
        <v>5</v>
      </c>
    </row>
    <row r="80" spans="1:9" ht="15" thickBot="1" x14ac:dyDescent="0.4">
      <c r="A80" s="162" t="s">
        <v>169</v>
      </c>
      <c r="B80" s="481" t="s">
        <v>48</v>
      </c>
      <c r="C80" s="481" t="s">
        <v>260</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SUM(I83:I87)/5</f>
        <v>2</v>
      </c>
    </row>
    <row r="83" spans="1:9" x14ac:dyDescent="0.35">
      <c r="A83" s="136" t="s">
        <v>170</v>
      </c>
      <c r="B83" s="138" t="s">
        <v>214</v>
      </c>
      <c r="C83" s="138" t="s">
        <v>438</v>
      </c>
      <c r="D83" s="137"/>
      <c r="E83" s="137"/>
      <c r="F83" s="137"/>
      <c r="G83" s="137"/>
      <c r="H83" s="138"/>
      <c r="I83" s="334">
        <v>0</v>
      </c>
    </row>
    <row r="84" spans="1:9" x14ac:dyDescent="0.35">
      <c r="A84" s="136" t="s">
        <v>171</v>
      </c>
      <c r="B84" s="138" t="s">
        <v>51</v>
      </c>
      <c r="C84" s="138" t="s">
        <v>1072</v>
      </c>
      <c r="D84" s="137"/>
      <c r="E84" s="137"/>
      <c r="F84" s="137"/>
      <c r="G84" s="137"/>
      <c r="H84" s="138"/>
      <c r="I84" s="334">
        <v>1</v>
      </c>
    </row>
    <row r="85" spans="1:9" x14ac:dyDescent="0.35">
      <c r="A85" s="136" t="s">
        <v>872</v>
      </c>
      <c r="B85" s="138" t="s">
        <v>52</v>
      </c>
      <c r="C85" s="138" t="s">
        <v>264</v>
      </c>
      <c r="D85" s="137"/>
      <c r="E85" s="137"/>
      <c r="F85" s="137"/>
      <c r="G85" s="137"/>
      <c r="H85" s="138"/>
      <c r="I85" s="334">
        <v>3</v>
      </c>
    </row>
    <row r="86" spans="1:9" ht="29" x14ac:dyDescent="0.35">
      <c r="A86" s="136" t="s">
        <v>172</v>
      </c>
      <c r="B86" s="210" t="s">
        <v>53</v>
      </c>
      <c r="C86" s="138" t="s">
        <v>264</v>
      </c>
      <c r="D86" s="137"/>
      <c r="E86" s="137"/>
      <c r="F86" s="137"/>
      <c r="G86" s="137"/>
      <c r="H86" s="138"/>
      <c r="I86" s="334">
        <v>3</v>
      </c>
    </row>
    <row r="87" spans="1:9" ht="29.5" thickBot="1" x14ac:dyDescent="0.4">
      <c r="A87" s="136" t="s">
        <v>173</v>
      </c>
      <c r="B87" s="143" t="s">
        <v>215</v>
      </c>
      <c r="C87" s="143" t="s">
        <v>264</v>
      </c>
      <c r="D87" s="144"/>
      <c r="E87" s="144"/>
      <c r="F87" s="144"/>
      <c r="G87" s="144"/>
      <c r="H87" s="143"/>
      <c r="I87" s="324">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SUM(I90:I94)/5</f>
        <v>3.8</v>
      </c>
    </row>
    <row r="90" spans="1:9" x14ac:dyDescent="0.35">
      <c r="A90" s="187" t="s">
        <v>174</v>
      </c>
      <c r="B90" s="188" t="s">
        <v>56</v>
      </c>
      <c r="C90" s="188" t="s">
        <v>661</v>
      </c>
      <c r="D90" s="189"/>
      <c r="E90" s="189"/>
      <c r="F90" s="189"/>
      <c r="G90" s="189"/>
      <c r="H90" s="188"/>
      <c r="I90" s="327">
        <v>4</v>
      </c>
    </row>
    <row r="91" spans="1:9" x14ac:dyDescent="0.35">
      <c r="A91" s="187" t="s">
        <v>175</v>
      </c>
      <c r="B91" s="188" t="s">
        <v>101</v>
      </c>
      <c r="C91" s="188" t="s">
        <v>714</v>
      </c>
      <c r="D91" s="189"/>
      <c r="E91" s="189"/>
      <c r="F91" s="189"/>
      <c r="G91" s="189"/>
      <c r="H91" s="188"/>
      <c r="I91" s="327">
        <v>2</v>
      </c>
    </row>
    <row r="92" spans="1:9" x14ac:dyDescent="0.35">
      <c r="A92" s="187" t="s">
        <v>873</v>
      </c>
      <c r="B92" s="188" t="s">
        <v>57</v>
      </c>
      <c r="C92" s="188" t="s">
        <v>715</v>
      </c>
      <c r="D92" s="189"/>
      <c r="E92" s="189"/>
      <c r="F92" s="189"/>
      <c r="G92" s="189"/>
      <c r="H92" s="188"/>
      <c r="I92" s="327">
        <v>3</v>
      </c>
    </row>
    <row r="93" spans="1:9" x14ac:dyDescent="0.35">
      <c r="A93" s="187" t="s">
        <v>176</v>
      </c>
      <c r="B93" s="188" t="s">
        <v>58</v>
      </c>
      <c r="C93" s="188" t="s">
        <v>959</v>
      </c>
      <c r="D93" s="189"/>
      <c r="E93" s="189"/>
      <c r="F93" s="189"/>
      <c r="G93" s="189"/>
      <c r="H93" s="188"/>
      <c r="I93" s="327">
        <v>5</v>
      </c>
    </row>
    <row r="94" spans="1:9" ht="15" thickBot="1" x14ac:dyDescent="0.4">
      <c r="A94" s="187" t="s">
        <v>177</v>
      </c>
      <c r="B94" s="159" t="s">
        <v>59</v>
      </c>
      <c r="C94" s="159" t="s">
        <v>273</v>
      </c>
      <c r="D94" s="177"/>
      <c r="E94" s="177"/>
      <c r="F94" s="177"/>
      <c r="G94" s="177"/>
      <c r="H94" s="159"/>
      <c r="I94" s="442">
        <v>5</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179"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128"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ht="15" thickTop="1" x14ac:dyDescent="0.35">
      <c r="A120" s="452" t="s">
        <v>72</v>
      </c>
      <c r="B120" s="538" t="s">
        <v>73</v>
      </c>
      <c r="C120" s="539"/>
      <c r="D120" s="540"/>
      <c r="E120" s="540"/>
      <c r="F120" s="540"/>
      <c r="G120" s="540"/>
      <c r="H120" s="539"/>
      <c r="I120" s="541">
        <f>SUM(I121:I123)/3</f>
        <v>1.6666666666666667</v>
      </c>
    </row>
    <row r="121" spans="1:10" x14ac:dyDescent="0.35">
      <c r="A121" s="183" t="s">
        <v>198</v>
      </c>
      <c r="B121" s="580" t="s">
        <v>238</v>
      </c>
      <c r="C121" s="184" t="s">
        <v>1070</v>
      </c>
      <c r="D121" s="185"/>
      <c r="E121" s="185"/>
      <c r="F121" s="185"/>
      <c r="G121" s="185"/>
      <c r="H121" s="184"/>
      <c r="I121" s="530">
        <v>1</v>
      </c>
    </row>
    <row r="122" spans="1:10" x14ac:dyDescent="0.35">
      <c r="A122" s="183" t="s">
        <v>199</v>
      </c>
      <c r="B122" s="580" t="s">
        <v>239</v>
      </c>
      <c r="C122" s="184" t="s">
        <v>691</v>
      </c>
      <c r="D122" s="185"/>
      <c r="E122" s="185"/>
      <c r="F122" s="185"/>
      <c r="G122" s="185"/>
      <c r="H122" s="184"/>
      <c r="I122" s="530">
        <v>3</v>
      </c>
    </row>
    <row r="123" spans="1:10" ht="29.5" thickBot="1" x14ac:dyDescent="0.4">
      <c r="A123" s="183" t="s">
        <v>200</v>
      </c>
      <c r="B123" s="581" t="s">
        <v>240</v>
      </c>
      <c r="C123" s="532" t="s">
        <v>1071</v>
      </c>
      <c r="D123" s="533"/>
      <c r="E123" s="533"/>
      <c r="F123" s="533"/>
      <c r="G123" s="533"/>
      <c r="H123" s="532"/>
      <c r="I123" s="534">
        <v>1</v>
      </c>
    </row>
    <row r="124" spans="1:10" ht="15" thickTop="1" x14ac:dyDescent="0.35"/>
    <row r="125" spans="1:10" ht="15" thickBot="1" x14ac:dyDescent="0.4">
      <c r="B125" s="526"/>
      <c r="C125" s="488"/>
    </row>
    <row r="126" spans="1:10" ht="15" customHeight="1" thickTop="1" thickBot="1" x14ac:dyDescent="0.4">
      <c r="B126" s="395" t="s">
        <v>84</v>
      </c>
      <c r="C126" s="614" t="s">
        <v>719</v>
      </c>
      <c r="D126" s="606"/>
      <c r="E126" s="606"/>
      <c r="F126" s="606"/>
      <c r="G126" s="606"/>
      <c r="H126" s="606"/>
      <c r="I126" s="607"/>
      <c r="J126" s="488"/>
    </row>
    <row r="127" spans="1:10" ht="15" thickTop="1" x14ac:dyDescent="0.35">
      <c r="C127" s="608"/>
      <c r="D127" s="609"/>
      <c r="E127" s="609"/>
      <c r="F127" s="609"/>
      <c r="G127" s="609"/>
      <c r="H127" s="609"/>
      <c r="I127" s="610"/>
      <c r="J127" s="488"/>
    </row>
    <row r="128" spans="1:10" ht="15" thickBot="1" x14ac:dyDescent="0.4">
      <c r="C128" s="611"/>
      <c r="D128" s="612"/>
      <c r="E128" s="612"/>
      <c r="F128" s="612"/>
      <c r="G128" s="612"/>
      <c r="H128" s="612"/>
      <c r="I128" s="613"/>
      <c r="J128" s="488"/>
    </row>
    <row r="129" spans="2:10" ht="15" thickTop="1" x14ac:dyDescent="0.35">
      <c r="B129" s="123"/>
      <c r="C129" s="171"/>
      <c r="D129" s="171"/>
      <c r="E129" s="171"/>
      <c r="F129" s="171"/>
      <c r="G129" s="171"/>
      <c r="I129" s="171"/>
      <c r="J129" s="488"/>
    </row>
    <row r="130" spans="2:10" x14ac:dyDescent="0.35">
      <c r="B130" s="123"/>
      <c r="I130" s="489"/>
      <c r="J130" s="488"/>
    </row>
    <row r="131" spans="2:10" x14ac:dyDescent="0.35">
      <c r="B131" s="123"/>
      <c r="I131" s="489"/>
      <c r="J131" s="488"/>
    </row>
    <row r="132" spans="2:10" x14ac:dyDescent="0.35">
      <c r="B132" s="123"/>
      <c r="I132" s="489"/>
    </row>
    <row r="133" spans="2:10" x14ac:dyDescent="0.35">
      <c r="B133" s="123"/>
      <c r="I133" s="489"/>
    </row>
    <row r="134" spans="2:10" x14ac:dyDescent="0.35">
      <c r="B134" s="123"/>
      <c r="I134" s="489"/>
    </row>
    <row r="135" spans="2:10" x14ac:dyDescent="0.35">
      <c r="B135" s="123"/>
      <c r="I135" s="489"/>
    </row>
    <row r="136" spans="2:10" x14ac:dyDescent="0.35">
      <c r="B136" s="123"/>
      <c r="I136" s="489"/>
    </row>
    <row r="137" spans="2:10" x14ac:dyDescent="0.35">
      <c r="B137" s="123"/>
      <c r="I137" s="489"/>
    </row>
    <row r="138" spans="2:10" x14ac:dyDescent="0.35">
      <c r="B138" s="123"/>
      <c r="I138" s="489"/>
    </row>
    <row r="139" spans="2:10" x14ac:dyDescent="0.35">
      <c r="B139" s="123"/>
      <c r="I139" s="489"/>
    </row>
    <row r="140" spans="2:10" x14ac:dyDescent="0.35">
      <c r="B140" s="123"/>
      <c r="I140" s="489"/>
    </row>
    <row r="141" spans="2:10" x14ac:dyDescent="0.35">
      <c r="B141" s="123"/>
      <c r="I141" s="489"/>
    </row>
    <row r="142" spans="2:10" x14ac:dyDescent="0.35">
      <c r="B142" s="123"/>
      <c r="I142" s="489"/>
    </row>
    <row r="143" spans="2:10" x14ac:dyDescent="0.35">
      <c r="B143" s="123"/>
    </row>
  </sheetData>
  <mergeCells count="1">
    <mergeCell ref="C126:I128"/>
  </mergeCells>
  <pageMargins left="0.70866141732283472" right="0.70866141732283472" top="0.74803149606299213" bottom="0.74803149606299213" header="0.31496062992125984" footer="0.31496062992125984"/>
  <pageSetup scale="75" fitToHeight="0"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election activeCell="B1" sqref="B1"/>
    </sheetView>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5">
      <c r="A1" s="91"/>
      <c r="B1" s="92" t="s">
        <v>1100</v>
      </c>
      <c r="C1" s="93" t="s">
        <v>103</v>
      </c>
      <c r="F1" s="60" t="s">
        <v>104</v>
      </c>
      <c r="G1" s="94" t="s">
        <v>110</v>
      </c>
      <c r="H1" s="60" t="s">
        <v>105</v>
      </c>
      <c r="I1" s="60" t="s">
        <v>106</v>
      </c>
      <c r="J1" s="60" t="s">
        <v>107</v>
      </c>
      <c r="K1" s="94" t="s">
        <v>109</v>
      </c>
    </row>
    <row r="2" spans="1:11" ht="15" x14ac:dyDescent="0.2">
      <c r="A2" s="98"/>
      <c r="B2" s="99" t="s">
        <v>88</v>
      </c>
      <c r="C2" s="100" t="str">
        <f>'I. Lower Arrow'!C3</f>
        <v>Lower Arrow Lake</v>
      </c>
    </row>
    <row r="3" spans="1:11" ht="15" x14ac:dyDescent="0.2">
      <c r="A3" s="98"/>
      <c r="B3" s="99" t="s">
        <v>89</v>
      </c>
      <c r="C3" s="318" t="str">
        <f>'I. Lower Arrow'!C4</f>
        <v>Fauquier</v>
      </c>
      <c r="E3" s="102" t="s">
        <v>116</v>
      </c>
      <c r="F3" s="102" t="s">
        <v>111</v>
      </c>
      <c r="G3" s="102" t="s">
        <v>117</v>
      </c>
      <c r="H3" s="102" t="s">
        <v>112</v>
      </c>
      <c r="I3" s="102" t="s">
        <v>113</v>
      </c>
      <c r="J3" s="102" t="s">
        <v>114</v>
      </c>
      <c r="K3" s="102" t="s">
        <v>441</v>
      </c>
    </row>
    <row r="4" spans="1:11" ht="15" x14ac:dyDescent="0.2">
      <c r="A4" s="98"/>
      <c r="B4" s="99" t="s">
        <v>87</v>
      </c>
      <c r="C4" s="318" t="str">
        <f>'I. Lower Arrow'!C5</f>
        <v>Kelowna</v>
      </c>
      <c r="E4" s="103"/>
      <c r="F4" s="146">
        <f>C51</f>
        <v>1.75</v>
      </c>
      <c r="G4" s="146">
        <f>(C40+C57+C45+C95)/4</f>
        <v>2.2113095238095237</v>
      </c>
      <c r="H4" s="146">
        <f>C34</f>
        <v>3.25</v>
      </c>
      <c r="I4" s="146">
        <f>C66</f>
        <v>2.4444444444444446</v>
      </c>
      <c r="J4" s="146">
        <f>(C9+C25+C113)/3</f>
        <v>3.4761904761904763</v>
      </c>
      <c r="K4" s="146">
        <f>(C77+C81+C88+C119)/4</f>
        <v>3.1166666666666667</v>
      </c>
    </row>
    <row r="5" spans="1:11" ht="15" x14ac:dyDescent="0.2">
      <c r="A5" s="98"/>
      <c r="B5" s="101" t="s">
        <v>5</v>
      </c>
      <c r="C5" s="318" t="str">
        <f>'I. Lower Arrow'!C6</f>
        <v>Burrell Creek, 082E09</v>
      </c>
    </row>
    <row r="6" spans="1:11" ht="15" x14ac:dyDescent="0.2">
      <c r="A6" s="98"/>
      <c r="B6" s="101" t="s">
        <v>6</v>
      </c>
      <c r="C6" s="318" t="str">
        <f>'I. Lower Arrow'!C7</f>
        <v>82E.080</v>
      </c>
    </row>
    <row r="7" spans="1:11" ht="15" x14ac:dyDescent="0.2">
      <c r="A7" s="6"/>
      <c r="B7" s="8"/>
      <c r="C7" s="7"/>
    </row>
    <row r="8" spans="1:11" ht="20.149999999999999" thickBot="1" x14ac:dyDescent="0.3">
      <c r="A8" s="6"/>
      <c r="B8" s="125" t="str">
        <f>'I. Lower Arrow'!C3</f>
        <v>Lower Arrow Lake</v>
      </c>
      <c r="C8" s="7"/>
    </row>
    <row r="9" spans="1:11" ht="15" x14ac:dyDescent="0.2">
      <c r="A9" s="18" t="s">
        <v>7</v>
      </c>
      <c r="B9" s="19" t="s">
        <v>206</v>
      </c>
      <c r="C9" s="82">
        <f>'I. Lower Arrow'!I10</f>
        <v>3</v>
      </c>
    </row>
    <row r="10" spans="1:11" ht="15" x14ac:dyDescent="0.25">
      <c r="A10" s="20" t="s">
        <v>119</v>
      </c>
      <c r="B10" s="5" t="s">
        <v>94</v>
      </c>
      <c r="C10" s="65">
        <f>'I. Lower Arrow'!I11</f>
        <v>5</v>
      </c>
    </row>
    <row r="11" spans="1:11" ht="15" x14ac:dyDescent="0.25">
      <c r="A11" s="20" t="s">
        <v>120</v>
      </c>
      <c r="B11" s="5" t="s">
        <v>8</v>
      </c>
      <c r="C11" s="291">
        <f>'I. Lower Arrow'!I12</f>
        <v>1</v>
      </c>
    </row>
    <row r="12" spans="1:11" ht="15" x14ac:dyDescent="0.25">
      <c r="A12" s="20" t="s">
        <v>121</v>
      </c>
      <c r="B12" s="5" t="s">
        <v>224</v>
      </c>
      <c r="C12" s="291">
        <f>'I. Lower Arrow'!I13</f>
        <v>5</v>
      </c>
    </row>
    <row r="13" spans="1:11" ht="15" x14ac:dyDescent="0.25">
      <c r="A13" s="20" t="s">
        <v>122</v>
      </c>
      <c r="B13" s="5" t="s">
        <v>92</v>
      </c>
      <c r="C13" s="291">
        <f>'I. Lower Arrow'!I14</f>
        <v>5</v>
      </c>
    </row>
    <row r="14" spans="1:11" ht="15" x14ac:dyDescent="0.25">
      <c r="A14" s="20" t="s">
        <v>123</v>
      </c>
      <c r="B14" s="5" t="s">
        <v>91</v>
      </c>
      <c r="C14" s="291">
        <f>'I. Lower Arrow'!I15</f>
        <v>3</v>
      </c>
    </row>
    <row r="15" spans="1:11" ht="15" x14ac:dyDescent="0.25">
      <c r="A15" s="20" t="s">
        <v>124</v>
      </c>
      <c r="B15" s="5" t="s">
        <v>93</v>
      </c>
      <c r="C15" s="291">
        <f>'I. Lower Arrow'!I16</f>
        <v>5</v>
      </c>
    </row>
    <row r="16" spans="1:11" ht="15" x14ac:dyDescent="0.25">
      <c r="A16" s="20" t="s">
        <v>125</v>
      </c>
      <c r="B16" s="5" t="s">
        <v>203</v>
      </c>
      <c r="C16" s="291">
        <f>'I. Lower Arrow'!I17</f>
        <v>3</v>
      </c>
    </row>
    <row r="17" spans="1:3" ht="15" x14ac:dyDescent="0.25">
      <c r="A17" s="20" t="s">
        <v>126</v>
      </c>
      <c r="B17" s="5" t="s">
        <v>9</v>
      </c>
      <c r="C17" s="291">
        <f>'I. Lower Arrow'!I18</f>
        <v>2</v>
      </c>
    </row>
    <row r="18" spans="1:3" ht="15" x14ac:dyDescent="0.25">
      <c r="A18" s="20" t="s">
        <v>127</v>
      </c>
      <c r="B18" s="5" t="s">
        <v>10</v>
      </c>
      <c r="C18" s="291">
        <f>'I. Lower Arrow'!I19</f>
        <v>0</v>
      </c>
    </row>
    <row r="19" spans="1:3" ht="15" x14ac:dyDescent="0.25">
      <c r="A19" s="20" t="s">
        <v>128</v>
      </c>
      <c r="B19" s="5" t="s">
        <v>96</v>
      </c>
      <c r="C19" s="291">
        <f>'I. Lower Arrow'!I20</f>
        <v>5</v>
      </c>
    </row>
    <row r="20" spans="1:3" x14ac:dyDescent="0.35">
      <c r="A20" s="20" t="s">
        <v>129</v>
      </c>
      <c r="B20" s="5" t="s">
        <v>225</v>
      </c>
      <c r="C20" s="291">
        <f>'I. Lower Arrow'!I21</f>
        <v>1</v>
      </c>
    </row>
    <row r="21" spans="1:3" x14ac:dyDescent="0.35">
      <c r="A21" s="20" t="s">
        <v>130</v>
      </c>
      <c r="B21" s="5" t="s">
        <v>204</v>
      </c>
      <c r="C21" s="291">
        <f>'I. Lower Arrow'!I22</f>
        <v>2</v>
      </c>
    </row>
    <row r="22" spans="1:3" x14ac:dyDescent="0.35">
      <c r="A22" s="20" t="s">
        <v>131</v>
      </c>
      <c r="B22" s="5" t="s">
        <v>90</v>
      </c>
      <c r="C22" s="291">
        <f>'I. Lower Arrow'!I23</f>
        <v>0</v>
      </c>
    </row>
    <row r="23" spans="1:3" ht="29.5" thickBot="1" x14ac:dyDescent="0.4">
      <c r="A23" s="105" t="s">
        <v>132</v>
      </c>
      <c r="B23" s="106" t="s">
        <v>226</v>
      </c>
      <c r="C23" s="291">
        <f>'I. Lower Arrow'!I24</f>
        <v>5</v>
      </c>
    </row>
    <row r="24" spans="1:3" ht="15" thickBot="1" x14ac:dyDescent="0.4">
      <c r="A24" s="24"/>
      <c r="B24" s="25"/>
      <c r="C24" s="63"/>
    </row>
    <row r="25" spans="1:3" x14ac:dyDescent="0.35">
      <c r="A25" s="26" t="s">
        <v>11</v>
      </c>
      <c r="B25" s="27" t="s">
        <v>12</v>
      </c>
      <c r="C25" s="83">
        <f>'I. Lower Arrow'!I26</f>
        <v>2.4285714285714284</v>
      </c>
    </row>
    <row r="26" spans="1:3" x14ac:dyDescent="0.35">
      <c r="A26" s="28" t="s">
        <v>133</v>
      </c>
      <c r="B26" s="9" t="s">
        <v>13</v>
      </c>
      <c r="C26" s="67">
        <f>'I. Lower Arrow'!I27</f>
        <v>1</v>
      </c>
    </row>
    <row r="27" spans="1:3" x14ac:dyDescent="0.35">
      <c r="A27" s="28" t="s">
        <v>134</v>
      </c>
      <c r="B27" s="9" t="s">
        <v>205</v>
      </c>
      <c r="C27" s="67">
        <f>'I. Lower Arrow'!I28</f>
        <v>4</v>
      </c>
    </row>
    <row r="28" spans="1:3" x14ac:dyDescent="0.35">
      <c r="A28" s="28" t="s">
        <v>135</v>
      </c>
      <c r="B28" s="9" t="s">
        <v>14</v>
      </c>
      <c r="C28" s="67">
        <f>'I. Lower Arrow'!I29</f>
        <v>0</v>
      </c>
    </row>
    <row r="29" spans="1:3" x14ac:dyDescent="0.35">
      <c r="A29" s="28" t="s">
        <v>136</v>
      </c>
      <c r="B29" s="9" t="s">
        <v>15</v>
      </c>
      <c r="C29" s="67">
        <f>'I. Lower Arrow'!I30</f>
        <v>3</v>
      </c>
    </row>
    <row r="30" spans="1:3" x14ac:dyDescent="0.35">
      <c r="A30" s="28" t="s">
        <v>137</v>
      </c>
      <c r="B30" s="9" t="s">
        <v>16</v>
      </c>
      <c r="C30" s="67">
        <f>'I. Lower Arrow'!I31</f>
        <v>3</v>
      </c>
    </row>
    <row r="31" spans="1:3" ht="29" x14ac:dyDescent="0.35">
      <c r="A31" s="108" t="s">
        <v>138</v>
      </c>
      <c r="B31" s="109" t="s">
        <v>207</v>
      </c>
      <c r="C31" s="67">
        <f>'I. Lower Arrow'!I32</f>
        <v>5</v>
      </c>
    </row>
    <row r="32" spans="1:3" ht="15" thickBot="1" x14ac:dyDescent="0.4">
      <c r="A32" s="28" t="s">
        <v>139</v>
      </c>
      <c r="B32" s="29" t="s">
        <v>17</v>
      </c>
      <c r="C32" s="68">
        <f>'I. Lower Arrow'!I33</f>
        <v>1</v>
      </c>
    </row>
    <row r="33" spans="1:3" ht="15" thickBot="1" x14ac:dyDescent="0.4">
      <c r="A33" s="24"/>
      <c r="B33" s="25"/>
      <c r="C33" s="63"/>
    </row>
    <row r="34" spans="1:3" x14ac:dyDescent="0.35">
      <c r="A34" s="30" t="s">
        <v>18</v>
      </c>
      <c r="B34" s="31" t="s">
        <v>19</v>
      </c>
      <c r="C34" s="84">
        <f>'I. Lower Arrow'!I35</f>
        <v>3.25</v>
      </c>
    </row>
    <row r="35" spans="1:3" x14ac:dyDescent="0.35">
      <c r="A35" s="32" t="s">
        <v>140</v>
      </c>
      <c r="B35" s="10" t="s">
        <v>97</v>
      </c>
      <c r="C35" s="69">
        <f>'I. Lower Arrow'!I36</f>
        <v>3</v>
      </c>
    </row>
    <row r="36" spans="1:3" x14ac:dyDescent="0.35">
      <c r="A36" s="32" t="s">
        <v>141</v>
      </c>
      <c r="B36" s="10" t="s">
        <v>20</v>
      </c>
      <c r="C36" s="69">
        <f>'I. Lower Arrow'!I37</f>
        <v>4</v>
      </c>
    </row>
    <row r="37" spans="1:3" x14ac:dyDescent="0.35">
      <c r="A37" s="32" t="s">
        <v>142</v>
      </c>
      <c r="B37" s="10" t="s">
        <v>21</v>
      </c>
      <c r="C37" s="69">
        <f>'I. Lower Arrow'!I38</f>
        <v>3</v>
      </c>
    </row>
    <row r="38" spans="1:3" ht="15" thickBot="1" x14ac:dyDescent="0.4">
      <c r="A38" s="32" t="s">
        <v>143</v>
      </c>
      <c r="B38" s="33" t="s">
        <v>86</v>
      </c>
      <c r="C38" s="70">
        <f>'I. Lower Arrow'!I39</f>
        <v>3</v>
      </c>
    </row>
    <row r="39" spans="1:3" ht="15" thickBot="1" x14ac:dyDescent="0.4">
      <c r="A39" s="24"/>
      <c r="B39" s="25"/>
      <c r="C39" s="64"/>
    </row>
    <row r="40" spans="1:3" ht="29" x14ac:dyDescent="0.35">
      <c r="A40" s="36" t="s">
        <v>22</v>
      </c>
      <c r="B40" s="37" t="s">
        <v>227</v>
      </c>
      <c r="C40" s="85">
        <f>'I. Lower Arrow'!I41</f>
        <v>3.6666666666666665</v>
      </c>
    </row>
    <row r="41" spans="1:3" x14ac:dyDescent="0.35">
      <c r="A41" s="38" t="s">
        <v>144</v>
      </c>
      <c r="B41" s="11" t="s">
        <v>23</v>
      </c>
      <c r="C41" s="71">
        <f>'I. Lower Arrow'!I42</f>
        <v>3</v>
      </c>
    </row>
    <row r="42" spans="1:3" ht="29" x14ac:dyDescent="0.35">
      <c r="A42" s="111" t="s">
        <v>145</v>
      </c>
      <c r="B42" s="112" t="s">
        <v>228</v>
      </c>
      <c r="C42" s="71">
        <f>'I. Lower Arrow'!I43</f>
        <v>3</v>
      </c>
    </row>
    <row r="43" spans="1:3" ht="15" thickBot="1" x14ac:dyDescent="0.4">
      <c r="A43" s="38" t="s">
        <v>146</v>
      </c>
      <c r="B43" s="39" t="s">
        <v>24</v>
      </c>
      <c r="C43" s="72">
        <f>'I. Lower Arrow'!I44</f>
        <v>5</v>
      </c>
    </row>
    <row r="44" spans="1:3" ht="15" thickBot="1" x14ac:dyDescent="0.4">
      <c r="A44" s="24"/>
      <c r="B44" s="25"/>
      <c r="C44" s="63"/>
    </row>
    <row r="45" spans="1:3" x14ac:dyDescent="0.35">
      <c r="A45" s="40" t="s">
        <v>25</v>
      </c>
      <c r="B45" s="41" t="s">
        <v>26</v>
      </c>
      <c r="C45" s="86">
        <f>'I. Lower Arrow'!I46</f>
        <v>1.75</v>
      </c>
    </row>
    <row r="46" spans="1:3" x14ac:dyDescent="0.35">
      <c r="A46" s="42" t="s">
        <v>147</v>
      </c>
      <c r="B46" s="12" t="s">
        <v>208</v>
      </c>
      <c r="C46" s="73">
        <f>'I. Lower Arrow'!I47</f>
        <v>2</v>
      </c>
    </row>
    <row r="47" spans="1:3" x14ac:dyDescent="0.35">
      <c r="A47" s="42" t="s">
        <v>148</v>
      </c>
      <c r="B47" s="12" t="s">
        <v>209</v>
      </c>
      <c r="C47" s="73">
        <f>'I. Lower Arrow'!I48</f>
        <v>2</v>
      </c>
    </row>
    <row r="48" spans="1:3" x14ac:dyDescent="0.35">
      <c r="A48" s="42" t="s">
        <v>149</v>
      </c>
      <c r="B48" s="12" t="s">
        <v>27</v>
      </c>
      <c r="C48" s="73">
        <f>'I. Lower Arrow'!I49</f>
        <v>3</v>
      </c>
    </row>
    <row r="49" spans="1:3" ht="15" thickBot="1" x14ac:dyDescent="0.4">
      <c r="A49" s="42" t="s">
        <v>150</v>
      </c>
      <c r="B49" s="43" t="s">
        <v>210</v>
      </c>
      <c r="C49" s="74">
        <f>'I. Lower Arrow'!I50</f>
        <v>0</v>
      </c>
    </row>
    <row r="50" spans="1:3" ht="15" thickBot="1" x14ac:dyDescent="0.4">
      <c r="A50" s="24"/>
      <c r="B50" s="25"/>
      <c r="C50" s="63"/>
    </row>
    <row r="51" spans="1:3" x14ac:dyDescent="0.35">
      <c r="A51" s="44" t="s">
        <v>28</v>
      </c>
      <c r="B51" s="45" t="s">
        <v>29</v>
      </c>
      <c r="C51" s="87">
        <f>'I. Lower Arrow'!I52</f>
        <v>1.75</v>
      </c>
    </row>
    <row r="52" spans="1:3" x14ac:dyDescent="0.35">
      <c r="A52" s="46" t="s">
        <v>151</v>
      </c>
      <c r="B52" s="13" t="s">
        <v>30</v>
      </c>
      <c r="C52" s="75">
        <f>'I. Lower Arrow'!I53</f>
        <v>5</v>
      </c>
    </row>
    <row r="53" spans="1:3" x14ac:dyDescent="0.35">
      <c r="A53" s="46" t="s">
        <v>152</v>
      </c>
      <c r="B53" s="13" t="s">
        <v>31</v>
      </c>
      <c r="C53" s="75">
        <f>'I. Lower Arrow'!I54</f>
        <v>2</v>
      </c>
    </row>
    <row r="54" spans="1:3" x14ac:dyDescent="0.35">
      <c r="A54" s="46" t="s">
        <v>153</v>
      </c>
      <c r="B54" s="13" t="s">
        <v>32</v>
      </c>
      <c r="C54" s="75">
        <f>'I. Lower Arrow'!I55</f>
        <v>0</v>
      </c>
    </row>
    <row r="55" spans="1:3" ht="15" thickBot="1" x14ac:dyDescent="0.4">
      <c r="A55" s="46" t="s">
        <v>154</v>
      </c>
      <c r="B55" s="47" t="s">
        <v>33</v>
      </c>
      <c r="C55" s="76">
        <f>'I. Lower Arrow'!I56</f>
        <v>0</v>
      </c>
    </row>
    <row r="56" spans="1:3" ht="15" thickBot="1" x14ac:dyDescent="0.4">
      <c r="A56" s="24"/>
      <c r="B56" s="25"/>
      <c r="C56" s="63"/>
    </row>
    <row r="57" spans="1:3" x14ac:dyDescent="0.35">
      <c r="A57" s="48" t="s">
        <v>34</v>
      </c>
      <c r="B57" s="49" t="s">
        <v>211</v>
      </c>
      <c r="C57" s="88">
        <f>'I. Lower Arrow'!I58</f>
        <v>3.4285714285714284</v>
      </c>
    </row>
    <row r="58" spans="1:3" x14ac:dyDescent="0.35">
      <c r="A58" s="50" t="s">
        <v>155</v>
      </c>
      <c r="B58" s="14" t="s">
        <v>35</v>
      </c>
      <c r="C58" s="77">
        <f>'I. Lower Arrow'!I59</f>
        <v>3</v>
      </c>
    </row>
    <row r="59" spans="1:3" x14ac:dyDescent="0.35">
      <c r="A59" s="50" t="s">
        <v>156</v>
      </c>
      <c r="B59" s="14" t="s">
        <v>212</v>
      </c>
      <c r="C59" s="77">
        <f>'I. Lower Arrow'!I60</f>
        <v>3</v>
      </c>
    </row>
    <row r="60" spans="1:3" x14ac:dyDescent="0.35">
      <c r="A60" s="50" t="s">
        <v>157</v>
      </c>
      <c r="B60" s="14" t="s">
        <v>98</v>
      </c>
      <c r="C60" s="77">
        <f>'I. Lower Arrow'!I61</f>
        <v>3</v>
      </c>
    </row>
    <row r="61" spans="1:3" x14ac:dyDescent="0.35">
      <c r="A61" s="50" t="s">
        <v>158</v>
      </c>
      <c r="B61" s="14" t="s">
        <v>36</v>
      </c>
      <c r="C61" s="77">
        <f>'I. Lower Arrow'!I62</f>
        <v>4</v>
      </c>
    </row>
    <row r="62" spans="1:3" x14ac:dyDescent="0.35">
      <c r="A62" s="50" t="s">
        <v>159</v>
      </c>
      <c r="B62" s="14" t="s">
        <v>37</v>
      </c>
      <c r="C62" s="77">
        <f>'I. Lower Arrow'!I63</f>
        <v>3</v>
      </c>
    </row>
    <row r="63" spans="1:3" x14ac:dyDescent="0.35">
      <c r="A63" s="114" t="s">
        <v>160</v>
      </c>
      <c r="B63" s="115" t="s">
        <v>38</v>
      </c>
      <c r="C63" s="116">
        <f>'I. Lower Arrow'!I64</f>
        <v>3</v>
      </c>
    </row>
    <row r="64" spans="1:3" ht="15" thickBot="1" x14ac:dyDescent="0.4">
      <c r="A64" s="50" t="s">
        <v>161</v>
      </c>
      <c r="B64" s="51" t="s">
        <v>39</v>
      </c>
      <c r="C64" s="78">
        <f>'I. Lower Arrow'!I65</f>
        <v>5</v>
      </c>
    </row>
    <row r="65" spans="1:3" ht="15" thickBot="1" x14ac:dyDescent="0.4">
      <c r="A65" s="24"/>
      <c r="B65" s="25"/>
      <c r="C65" s="63"/>
    </row>
    <row r="66" spans="1:3" x14ac:dyDescent="0.35">
      <c r="A66" s="52" t="s">
        <v>40</v>
      </c>
      <c r="B66" s="53" t="s">
        <v>41</v>
      </c>
      <c r="C66" s="89">
        <f>'I. Lower Arrow'!I67</f>
        <v>2.4444444444444446</v>
      </c>
    </row>
    <row r="67" spans="1:3" x14ac:dyDescent="0.35">
      <c r="A67" s="54" t="s">
        <v>162</v>
      </c>
      <c r="B67" s="15" t="s">
        <v>42</v>
      </c>
      <c r="C67" s="79">
        <f>'I. Lower Arrow'!I68</f>
        <v>1</v>
      </c>
    </row>
    <row r="68" spans="1:3" x14ac:dyDescent="0.35">
      <c r="A68" s="54" t="s">
        <v>163</v>
      </c>
      <c r="B68" s="15" t="s">
        <v>99</v>
      </c>
      <c r="C68" s="79">
        <f>'I. Lower Arrow'!I69</f>
        <v>1</v>
      </c>
    </row>
    <row r="69" spans="1:3" x14ac:dyDescent="0.35">
      <c r="A69" s="54" t="s">
        <v>164</v>
      </c>
      <c r="B69" s="15" t="s">
        <v>43</v>
      </c>
      <c r="C69" s="79">
        <f>'I. Lower Arrow'!I70</f>
        <v>2</v>
      </c>
    </row>
    <row r="70" spans="1:3" x14ac:dyDescent="0.35">
      <c r="A70" s="54" t="s">
        <v>165</v>
      </c>
      <c r="B70" s="15" t="s">
        <v>44</v>
      </c>
      <c r="C70" s="79">
        <f>'I. Lower Arrow'!I71</f>
        <v>3</v>
      </c>
    </row>
    <row r="71" spans="1:3" x14ac:dyDescent="0.35">
      <c r="A71" s="54" t="s">
        <v>166</v>
      </c>
      <c r="B71" s="15" t="s">
        <v>100</v>
      </c>
      <c r="C71" s="79">
        <f>'I. Lower Arrow'!I72</f>
        <v>3</v>
      </c>
    </row>
    <row r="72" spans="1:3" x14ac:dyDescent="0.35">
      <c r="A72" s="54" t="s">
        <v>167</v>
      </c>
      <c r="B72" s="120" t="s">
        <v>45</v>
      </c>
      <c r="C72" s="79">
        <f>'I. Lower Arrow'!I73</f>
        <v>3</v>
      </c>
    </row>
    <row r="73" spans="1:3" ht="29" x14ac:dyDescent="0.35">
      <c r="A73" s="121" t="s">
        <v>232</v>
      </c>
      <c r="B73" s="122" t="s">
        <v>233</v>
      </c>
      <c r="C73" s="79">
        <f>'I. Lower Arrow'!I74</f>
        <v>3</v>
      </c>
    </row>
    <row r="74" spans="1:3" ht="29" x14ac:dyDescent="0.35">
      <c r="A74" s="121" t="s">
        <v>234</v>
      </c>
      <c r="B74" s="15" t="s">
        <v>235</v>
      </c>
      <c r="C74" s="79">
        <f>'I. Lower Arrow'!I75</f>
        <v>3</v>
      </c>
    </row>
    <row r="75" spans="1:3" ht="15" thickBot="1" x14ac:dyDescent="0.4">
      <c r="A75" s="54" t="s">
        <v>236</v>
      </c>
      <c r="B75" s="55" t="s">
        <v>237</v>
      </c>
      <c r="C75" s="79">
        <f>'I. Lower Arrow'!I76</f>
        <v>3</v>
      </c>
    </row>
    <row r="76" spans="1:3" ht="15" thickBot="1" x14ac:dyDescent="0.4">
      <c r="A76" s="24"/>
      <c r="B76" s="25"/>
      <c r="C76" s="64"/>
    </row>
    <row r="77" spans="1:3" x14ac:dyDescent="0.35">
      <c r="A77" s="56" t="s">
        <v>46</v>
      </c>
      <c r="B77" s="57" t="s">
        <v>47</v>
      </c>
      <c r="C77" s="90">
        <f>'I. Lower Arrow'!I78</f>
        <v>5</v>
      </c>
    </row>
    <row r="78" spans="1:3" x14ac:dyDescent="0.35">
      <c r="A78" s="58" t="s">
        <v>168</v>
      </c>
      <c r="B78" s="16" t="s">
        <v>213</v>
      </c>
      <c r="C78" s="80">
        <f>'I. Lower Arrow'!I79</f>
        <v>5</v>
      </c>
    </row>
    <row r="79" spans="1:3" ht="15" thickBot="1" x14ac:dyDescent="0.4">
      <c r="A79" s="58" t="s">
        <v>169</v>
      </c>
      <c r="B79" s="59" t="s">
        <v>48</v>
      </c>
      <c r="C79" s="81">
        <f>'I. Lower Arrow'!I80</f>
        <v>5</v>
      </c>
    </row>
    <row r="80" spans="1:3" ht="15" thickBot="1" x14ac:dyDescent="0.4">
      <c r="A80" s="24"/>
      <c r="B80" s="25"/>
      <c r="C80" s="63"/>
    </row>
    <row r="81" spans="1:3" x14ac:dyDescent="0.35">
      <c r="A81" s="18" t="s">
        <v>49</v>
      </c>
      <c r="B81" s="19" t="s">
        <v>50</v>
      </c>
      <c r="C81" s="82">
        <f>'I. Lower Arrow'!I82</f>
        <v>2</v>
      </c>
    </row>
    <row r="82" spans="1:3" x14ac:dyDescent="0.35">
      <c r="A82" s="20" t="s">
        <v>170</v>
      </c>
      <c r="B82" s="5" t="s">
        <v>214</v>
      </c>
      <c r="C82" s="65">
        <f>'I. Lower Arrow'!I83</f>
        <v>0</v>
      </c>
    </row>
    <row r="83" spans="1:3" x14ac:dyDescent="0.35">
      <c r="A83" s="20" t="s">
        <v>171</v>
      </c>
      <c r="B83" s="5" t="s">
        <v>51</v>
      </c>
      <c r="C83" s="65">
        <f>'I. Lower Arrow'!I84</f>
        <v>1</v>
      </c>
    </row>
    <row r="84" spans="1:3" x14ac:dyDescent="0.35">
      <c r="A84" s="20" t="s">
        <v>201</v>
      </c>
      <c r="B84" s="5" t="s">
        <v>52</v>
      </c>
      <c r="C84" s="65">
        <f>'I. Lower Arrow'!I85</f>
        <v>3</v>
      </c>
    </row>
    <row r="85" spans="1:3" x14ac:dyDescent="0.35">
      <c r="A85" s="105" t="s">
        <v>172</v>
      </c>
      <c r="B85" s="17" t="s">
        <v>53</v>
      </c>
      <c r="C85" s="117">
        <f>'I. Lower Arrow'!I86</f>
        <v>3</v>
      </c>
    </row>
    <row r="86" spans="1:3" ht="15" thickBot="1" x14ac:dyDescent="0.4">
      <c r="A86" s="20" t="s">
        <v>173</v>
      </c>
      <c r="B86" s="21" t="s">
        <v>215</v>
      </c>
      <c r="C86" s="66">
        <f>'I. Lower Arrow'!I87</f>
        <v>3</v>
      </c>
    </row>
    <row r="87" spans="1:3" ht="15" thickBot="1" x14ac:dyDescent="0.4">
      <c r="A87" s="24"/>
      <c r="B87" s="25"/>
      <c r="C87" s="63"/>
    </row>
    <row r="88" spans="1:3" x14ac:dyDescent="0.35">
      <c r="A88" s="26" t="s">
        <v>54</v>
      </c>
      <c r="B88" s="27" t="s">
        <v>55</v>
      </c>
      <c r="C88" s="83">
        <f>'I. Lower Arrow'!I89</f>
        <v>3.8</v>
      </c>
    </row>
    <row r="89" spans="1:3" x14ac:dyDescent="0.35">
      <c r="A89" s="28" t="s">
        <v>174</v>
      </c>
      <c r="B89" s="9" t="s">
        <v>56</v>
      </c>
      <c r="C89" s="67">
        <f>'I. Lower Arrow'!I90</f>
        <v>4</v>
      </c>
    </row>
    <row r="90" spans="1:3" x14ac:dyDescent="0.35">
      <c r="A90" s="28" t="s">
        <v>175</v>
      </c>
      <c r="B90" s="9" t="s">
        <v>101</v>
      </c>
      <c r="C90" s="67">
        <f>'I. Lower Arrow'!I91</f>
        <v>2</v>
      </c>
    </row>
    <row r="91" spans="1:3" x14ac:dyDescent="0.35">
      <c r="A91" s="28" t="s">
        <v>202</v>
      </c>
      <c r="B91" s="9" t="s">
        <v>57</v>
      </c>
      <c r="C91" s="67">
        <f>'I. Lower Arrow'!I92</f>
        <v>3</v>
      </c>
    </row>
    <row r="92" spans="1:3" x14ac:dyDescent="0.35">
      <c r="A92" s="28" t="s">
        <v>176</v>
      </c>
      <c r="B92" s="9" t="s">
        <v>58</v>
      </c>
      <c r="C92" s="67">
        <f>'I. Lower Arrow'!I93</f>
        <v>5</v>
      </c>
    </row>
    <row r="93" spans="1:3" ht="15" thickBot="1" x14ac:dyDescent="0.4">
      <c r="A93" s="28" t="s">
        <v>177</v>
      </c>
      <c r="B93" s="29" t="s">
        <v>59</v>
      </c>
      <c r="C93" s="68">
        <f>'I. Lower Arrow'!I94</f>
        <v>5</v>
      </c>
    </row>
    <row r="94" spans="1:3" ht="15" thickBot="1" x14ac:dyDescent="0.4">
      <c r="A94" s="24"/>
      <c r="B94" s="25"/>
      <c r="C94" s="63"/>
    </row>
    <row r="95" spans="1:3" x14ac:dyDescent="0.35">
      <c r="A95" s="30" t="s">
        <v>60</v>
      </c>
      <c r="B95" s="31" t="s">
        <v>220</v>
      </c>
      <c r="C95" s="84">
        <f>'I. Lower Arrow'!I96</f>
        <v>0</v>
      </c>
    </row>
    <row r="96" spans="1:3" x14ac:dyDescent="0.35">
      <c r="A96" s="32" t="s">
        <v>178</v>
      </c>
      <c r="B96" s="10" t="s">
        <v>216</v>
      </c>
      <c r="C96" s="69">
        <f>'I. Lower Arrow'!I97</f>
        <v>0</v>
      </c>
    </row>
    <row r="97" spans="1:3" x14ac:dyDescent="0.35">
      <c r="A97" s="32" t="s">
        <v>179</v>
      </c>
      <c r="B97" s="10" t="s">
        <v>217</v>
      </c>
      <c r="C97" s="69">
        <f>'I. Lower Arrow'!I98</f>
        <v>0</v>
      </c>
    </row>
    <row r="98" spans="1:3" x14ac:dyDescent="0.35">
      <c r="A98" s="32" t="s">
        <v>180</v>
      </c>
      <c r="B98" s="10" t="s">
        <v>218</v>
      </c>
      <c r="C98" s="69">
        <f>'I. Lower Arrow'!I99</f>
        <v>0</v>
      </c>
    </row>
    <row r="99" spans="1:3" x14ac:dyDescent="0.35">
      <c r="A99" s="32" t="s">
        <v>181</v>
      </c>
      <c r="B99" s="10" t="s">
        <v>219</v>
      </c>
      <c r="C99" s="69">
        <f>'I. Lower Arrow'!I100</f>
        <v>0</v>
      </c>
    </row>
    <row r="100" spans="1:3" x14ac:dyDescent="0.35">
      <c r="A100" s="32" t="s">
        <v>182</v>
      </c>
      <c r="B100" s="10" t="s">
        <v>221</v>
      </c>
      <c r="C100" s="69">
        <f>'I. Lower Arrow'!I101</f>
        <v>0</v>
      </c>
    </row>
    <row r="101" spans="1:3" x14ac:dyDescent="0.35">
      <c r="A101" s="32" t="s">
        <v>183</v>
      </c>
      <c r="B101" s="10" t="s">
        <v>61</v>
      </c>
      <c r="C101" s="69">
        <f>'I. Lower Arrow'!I102</f>
        <v>0</v>
      </c>
    </row>
    <row r="102" spans="1:3" x14ac:dyDescent="0.35">
      <c r="A102" s="32" t="s">
        <v>184</v>
      </c>
      <c r="B102" s="10" t="s">
        <v>222</v>
      </c>
      <c r="C102" s="69">
        <f>'I. Lower Arrow'!I103</f>
        <v>0</v>
      </c>
    </row>
    <row r="103" spans="1:3" x14ac:dyDescent="0.35">
      <c r="A103" s="32" t="s">
        <v>185</v>
      </c>
      <c r="B103" s="10" t="s">
        <v>62</v>
      </c>
      <c r="C103" s="69">
        <f>'I. Lower Arrow'!I104</f>
        <v>0</v>
      </c>
    </row>
    <row r="104" spans="1:3" x14ac:dyDescent="0.35">
      <c r="A104" s="32" t="s">
        <v>186</v>
      </c>
      <c r="B104" s="10" t="s">
        <v>63</v>
      </c>
      <c r="C104" s="69">
        <f>'I. Lower Arrow'!I105</f>
        <v>0</v>
      </c>
    </row>
    <row r="105" spans="1:3" x14ac:dyDescent="0.35">
      <c r="A105" s="32" t="s">
        <v>187</v>
      </c>
      <c r="B105" s="10" t="s">
        <v>64</v>
      </c>
      <c r="C105" s="69">
        <f>'I. Lower Arrow'!I106</f>
        <v>0</v>
      </c>
    </row>
    <row r="106" spans="1:3" x14ac:dyDescent="0.35">
      <c r="A106" s="32" t="s">
        <v>188</v>
      </c>
      <c r="B106" s="10" t="s">
        <v>65</v>
      </c>
      <c r="C106" s="69">
        <f>'I. Lower Arrow'!I107</f>
        <v>0</v>
      </c>
    </row>
    <row r="107" spans="1:3" x14ac:dyDescent="0.35">
      <c r="A107" s="32" t="s">
        <v>189</v>
      </c>
      <c r="B107" s="10" t="s">
        <v>95</v>
      </c>
      <c r="C107" s="69">
        <f>'I. Lower Arrow'!I108</f>
        <v>0</v>
      </c>
    </row>
    <row r="108" spans="1:3" x14ac:dyDescent="0.35">
      <c r="A108" s="32" t="s">
        <v>190</v>
      </c>
      <c r="B108" s="10" t="s">
        <v>66</v>
      </c>
      <c r="C108" s="69">
        <f>'I. Lower Arrow'!I109</f>
        <v>0</v>
      </c>
    </row>
    <row r="109" spans="1:3" x14ac:dyDescent="0.35">
      <c r="A109" s="32" t="s">
        <v>191</v>
      </c>
      <c r="B109" s="10" t="s">
        <v>67</v>
      </c>
      <c r="C109" s="69">
        <f>'I. Lower Arrow'!I110</f>
        <v>0</v>
      </c>
    </row>
    <row r="110" spans="1:3" x14ac:dyDescent="0.35">
      <c r="A110" s="32" t="s">
        <v>192</v>
      </c>
      <c r="B110" s="10" t="s">
        <v>68</v>
      </c>
      <c r="C110" s="69">
        <f>'I. Lower Arrow'!I111</f>
        <v>0</v>
      </c>
    </row>
    <row r="111" spans="1:3" ht="15" thickBot="1" x14ac:dyDescent="0.4">
      <c r="A111" s="32" t="s">
        <v>193</v>
      </c>
      <c r="B111" s="33" t="s">
        <v>69</v>
      </c>
      <c r="C111" s="70">
        <f>'I. Lower Arrow'!I112</f>
        <v>0</v>
      </c>
    </row>
    <row r="112" spans="1:3" ht="15" thickBot="1" x14ac:dyDescent="0.4">
      <c r="A112" s="24"/>
      <c r="B112" s="25"/>
      <c r="C112" s="63"/>
    </row>
    <row r="113" spans="1:3" x14ac:dyDescent="0.35">
      <c r="A113" s="36" t="s">
        <v>70</v>
      </c>
      <c r="B113" s="37" t="s">
        <v>85</v>
      </c>
      <c r="C113" s="85">
        <f>'I. Lower Arrow'!I114</f>
        <v>5</v>
      </c>
    </row>
    <row r="114" spans="1:3" ht="43.5" x14ac:dyDescent="0.35">
      <c r="A114" s="111" t="s">
        <v>194</v>
      </c>
      <c r="B114" s="112" t="s">
        <v>229</v>
      </c>
      <c r="C114" s="113">
        <f>'I. Lower Arrow'!I115</f>
        <v>5</v>
      </c>
    </row>
    <row r="115" spans="1:3" ht="43.5" x14ac:dyDescent="0.35">
      <c r="A115" s="111" t="s">
        <v>195</v>
      </c>
      <c r="B115" s="112" t="s">
        <v>230</v>
      </c>
      <c r="C115" s="113">
        <f>'I. Lower Arrow'!I116</f>
        <v>5</v>
      </c>
    </row>
    <row r="116" spans="1:3" x14ac:dyDescent="0.35">
      <c r="A116" s="111" t="s">
        <v>196</v>
      </c>
      <c r="B116" s="112" t="s">
        <v>71</v>
      </c>
      <c r="C116" s="113">
        <f>'I. Lower Arrow'!I117</f>
        <v>5</v>
      </c>
    </row>
    <row r="117" spans="1:3" ht="29.5" thickBot="1" x14ac:dyDescent="0.4">
      <c r="A117" s="111" t="s">
        <v>197</v>
      </c>
      <c r="B117" s="118" t="s">
        <v>231</v>
      </c>
      <c r="C117" s="119">
        <f>'I. Lower Arrow'!I118</f>
        <v>5</v>
      </c>
    </row>
    <row r="118" spans="1:3" ht="15" thickBot="1" x14ac:dyDescent="0.4">
      <c r="A118" s="24"/>
      <c r="B118" s="25"/>
      <c r="C118" s="63"/>
    </row>
    <row r="119" spans="1:3" x14ac:dyDescent="0.35">
      <c r="A119" s="40" t="s">
        <v>72</v>
      </c>
      <c r="B119" s="41" t="s">
        <v>73</v>
      </c>
      <c r="C119" s="86">
        <f>'I. Lower Arrow'!I120</f>
        <v>1.6666666666666667</v>
      </c>
    </row>
    <row r="120" spans="1:3" x14ac:dyDescent="0.35">
      <c r="A120" s="42" t="s">
        <v>198</v>
      </c>
      <c r="B120" s="12"/>
      <c r="C120" s="73">
        <f>'I. Lower Arrow'!I121</f>
        <v>1</v>
      </c>
    </row>
    <row r="121" spans="1:3" x14ac:dyDescent="0.35">
      <c r="A121" s="42" t="s">
        <v>199</v>
      </c>
      <c r="B121" s="12"/>
      <c r="C121" s="73">
        <f>'I. Lower Arrow'!I122</f>
        <v>3</v>
      </c>
    </row>
    <row r="122" spans="1:3" ht="15" thickBot="1" x14ac:dyDescent="0.4">
      <c r="A122" s="42" t="s">
        <v>200</v>
      </c>
      <c r="B122" s="43"/>
      <c r="C122" s="74">
        <f>'I. Lower Arrow'!I123</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zoomScaleNormal="100" zoomScaleSheetLayoutView="100" zoomScalePageLayoutView="80" workbookViewId="0">
      <pane xSplit="2" ySplit="2" topLeftCell="C48" activePane="bottomRight" state="frozen"/>
      <selection pane="topRight" activeCell="C1" sqref="C1"/>
      <selection pane="bottomLeft" activeCell="A3" sqref="A3"/>
      <selection pane="bottomRight" activeCell="C42" sqref="C42"/>
    </sheetView>
  </sheetViews>
  <sheetFormatPr defaultColWidth="8.81640625" defaultRowHeight="14.5" x14ac:dyDescent="0.35"/>
  <cols>
    <col min="1" max="1" width="5.453125" style="123" customWidth="1"/>
    <col min="2" max="2" width="45.7265625" style="171" customWidth="1"/>
    <col min="3" max="3" width="57.1796875" style="123" customWidth="1"/>
    <col min="4" max="6" width="6.7265625" style="123" hidden="1" customWidth="1"/>
    <col min="7" max="7" width="4.7265625" style="123" hidden="1" customWidth="1"/>
    <col min="8" max="8" width="6" style="171" hidden="1" customWidth="1"/>
    <col min="9" max="9" width="12" style="490" customWidth="1"/>
    <col min="10" max="16384" width="8.81640625" style="123"/>
  </cols>
  <sheetData>
    <row r="1" spans="1:9" ht="30" hidden="1" x14ac:dyDescent="0.25">
      <c r="A1" s="421" t="s">
        <v>76</v>
      </c>
      <c r="B1" s="422" t="s">
        <v>77</v>
      </c>
      <c r="C1" s="421" t="s">
        <v>78</v>
      </c>
      <c r="D1" s="421" t="s">
        <v>79</v>
      </c>
      <c r="E1" s="421" t="s">
        <v>80</v>
      </c>
      <c r="F1" s="421" t="s">
        <v>81</v>
      </c>
      <c r="G1" s="421" t="s">
        <v>82</v>
      </c>
      <c r="H1" s="422" t="s">
        <v>83</v>
      </c>
      <c r="I1" s="423"/>
    </row>
    <row r="2" spans="1:9" s="2" customFormat="1" ht="47.25" customHeight="1" x14ac:dyDescent="0.25">
      <c r="A2" s="316"/>
      <c r="B2" s="316" t="s">
        <v>1099</v>
      </c>
      <c r="C2" s="316" t="s">
        <v>0</v>
      </c>
      <c r="D2" s="316" t="s">
        <v>1</v>
      </c>
      <c r="E2" s="316" t="s">
        <v>2</v>
      </c>
      <c r="F2" s="316" t="s">
        <v>3</v>
      </c>
      <c r="G2" s="316" t="s">
        <v>4</v>
      </c>
      <c r="H2" s="316" t="s">
        <v>75</v>
      </c>
      <c r="I2" s="317" t="s">
        <v>103</v>
      </c>
    </row>
    <row r="3" spans="1:9" ht="15" x14ac:dyDescent="0.25">
      <c r="A3" s="424"/>
      <c r="B3" s="424" t="s">
        <v>283</v>
      </c>
      <c r="C3" s="425" t="s">
        <v>277</v>
      </c>
      <c r="I3" s="424"/>
    </row>
    <row r="4" spans="1:9" ht="15" x14ac:dyDescent="0.25">
      <c r="A4" s="424"/>
      <c r="B4" s="424" t="s">
        <v>282</v>
      </c>
      <c r="C4" s="425" t="s">
        <v>281</v>
      </c>
      <c r="I4" s="424"/>
    </row>
    <row r="5" spans="1:9" ht="15" x14ac:dyDescent="0.25">
      <c r="A5" s="424"/>
      <c r="B5" s="424" t="s">
        <v>246</v>
      </c>
      <c r="C5" s="425" t="s">
        <v>265</v>
      </c>
      <c r="I5" s="424"/>
    </row>
    <row r="6" spans="1:9" ht="15" x14ac:dyDescent="0.25">
      <c r="A6" s="426"/>
      <c r="B6" s="426" t="s">
        <v>247</v>
      </c>
      <c r="C6" s="425" t="s">
        <v>1033</v>
      </c>
      <c r="I6" s="426"/>
    </row>
    <row r="7" spans="1:9" ht="15" x14ac:dyDescent="0.25">
      <c r="A7" s="426"/>
      <c r="B7" s="426" t="s">
        <v>6</v>
      </c>
      <c r="C7" s="425" t="s">
        <v>1032</v>
      </c>
      <c r="I7" s="426"/>
    </row>
    <row r="8" spans="1:9" ht="15" x14ac:dyDescent="0.25">
      <c r="I8" s="123"/>
    </row>
    <row r="9" spans="1:9" ht="19.5" thickBot="1" x14ac:dyDescent="0.3">
      <c r="B9" s="500" t="str">
        <f>C3</f>
        <v>Canoe Creek - Valemount</v>
      </c>
      <c r="I9" s="123"/>
    </row>
    <row r="10" spans="1:9" ht="15" x14ac:dyDescent="0.25">
      <c r="A10" s="428" t="s">
        <v>7</v>
      </c>
      <c r="B10" s="429" t="s">
        <v>206</v>
      </c>
      <c r="C10" s="430"/>
      <c r="D10" s="430"/>
      <c r="E10" s="430"/>
      <c r="F10" s="430"/>
      <c r="G10" s="430"/>
      <c r="H10" s="431"/>
      <c r="I10" s="432">
        <f>SUM(I11:I24)/14</f>
        <v>3.1428571428571428</v>
      </c>
    </row>
    <row r="11" spans="1:9" ht="15" x14ac:dyDescent="0.25">
      <c r="A11" s="322" t="s">
        <v>119</v>
      </c>
      <c r="B11" s="168" t="s">
        <v>94</v>
      </c>
      <c r="C11" s="138"/>
      <c r="D11" s="137"/>
      <c r="E11" s="137"/>
      <c r="F11" s="137"/>
      <c r="G11" s="137"/>
      <c r="H11" s="138"/>
      <c r="I11" s="334">
        <v>5</v>
      </c>
    </row>
    <row r="12" spans="1:9" ht="15" x14ac:dyDescent="0.25">
      <c r="A12" s="322" t="s">
        <v>120</v>
      </c>
      <c r="B12" s="138" t="s">
        <v>8</v>
      </c>
      <c r="C12" s="138" t="s">
        <v>1027</v>
      </c>
      <c r="D12" s="137"/>
      <c r="E12" s="137"/>
      <c r="F12" s="137"/>
      <c r="G12" s="137"/>
      <c r="H12" s="138"/>
      <c r="I12" s="334">
        <v>3</v>
      </c>
    </row>
    <row r="13" spans="1:9" ht="15" x14ac:dyDescent="0.25">
      <c r="A13" s="322" t="s">
        <v>121</v>
      </c>
      <c r="B13" s="138" t="s">
        <v>224</v>
      </c>
      <c r="C13" s="138"/>
      <c r="D13" s="137"/>
      <c r="E13" s="137"/>
      <c r="F13" s="137"/>
      <c r="G13" s="137"/>
      <c r="H13" s="138"/>
      <c r="I13" s="334">
        <v>3</v>
      </c>
    </row>
    <row r="14" spans="1:9" ht="29.25" customHeight="1" x14ac:dyDescent="0.25">
      <c r="A14" s="322" t="s">
        <v>122</v>
      </c>
      <c r="B14" s="138" t="s">
        <v>92</v>
      </c>
      <c r="C14" s="138" t="s">
        <v>1028</v>
      </c>
      <c r="D14" s="137"/>
      <c r="E14" s="137"/>
      <c r="F14" s="137"/>
      <c r="G14" s="137"/>
      <c r="H14" s="138"/>
      <c r="I14" s="334">
        <v>3</v>
      </c>
    </row>
    <row r="15" spans="1:9" ht="31.5" customHeight="1" x14ac:dyDescent="0.25">
      <c r="A15" s="322" t="s">
        <v>123</v>
      </c>
      <c r="B15" s="138" t="s">
        <v>91</v>
      </c>
      <c r="C15" s="138" t="s">
        <v>342</v>
      </c>
      <c r="D15" s="137"/>
      <c r="E15" s="137"/>
      <c r="F15" s="137"/>
      <c r="G15" s="137"/>
      <c r="H15" s="138"/>
      <c r="I15" s="334">
        <v>0</v>
      </c>
    </row>
    <row r="16" spans="1:9" ht="45" x14ac:dyDescent="0.25">
      <c r="A16" s="322" t="s">
        <v>124</v>
      </c>
      <c r="B16" s="138" t="s">
        <v>93</v>
      </c>
      <c r="C16" s="138" t="s">
        <v>1029</v>
      </c>
      <c r="D16" s="137"/>
      <c r="E16" s="137"/>
      <c r="F16" s="137"/>
      <c r="G16" s="137"/>
      <c r="H16" s="138"/>
      <c r="I16" s="334">
        <v>5</v>
      </c>
    </row>
    <row r="17" spans="1:9" ht="15" x14ac:dyDescent="0.25">
      <c r="A17" s="322" t="s">
        <v>125</v>
      </c>
      <c r="B17" s="138" t="s">
        <v>203</v>
      </c>
      <c r="C17" s="138" t="s">
        <v>1030</v>
      </c>
      <c r="D17" s="137"/>
      <c r="E17" s="137"/>
      <c r="F17" s="137"/>
      <c r="G17" s="137"/>
      <c r="H17" s="138"/>
      <c r="I17" s="334">
        <v>3</v>
      </c>
    </row>
    <row r="18" spans="1:9" ht="15" x14ac:dyDescent="0.25">
      <c r="A18" s="322" t="s">
        <v>126</v>
      </c>
      <c r="B18" s="138" t="s">
        <v>9</v>
      </c>
      <c r="C18" s="138" t="s">
        <v>243</v>
      </c>
      <c r="D18" s="137"/>
      <c r="E18" s="137"/>
      <c r="F18" s="137"/>
      <c r="G18" s="137"/>
      <c r="H18" s="138"/>
      <c r="I18" s="334">
        <v>3</v>
      </c>
    </row>
    <row r="19" spans="1:9" ht="15" x14ac:dyDescent="0.25">
      <c r="A19" s="322" t="s">
        <v>127</v>
      </c>
      <c r="B19" s="138" t="s">
        <v>10</v>
      </c>
      <c r="C19" s="138" t="s">
        <v>1031</v>
      </c>
      <c r="D19" s="137"/>
      <c r="E19" s="137"/>
      <c r="F19" s="137"/>
      <c r="G19" s="137"/>
      <c r="H19" s="138"/>
      <c r="I19" s="334">
        <v>0</v>
      </c>
    </row>
    <row r="20" spans="1:9" ht="15" x14ac:dyDescent="0.25">
      <c r="A20" s="322" t="s">
        <v>128</v>
      </c>
      <c r="B20" s="138" t="s">
        <v>96</v>
      </c>
      <c r="C20" s="138" t="s">
        <v>245</v>
      </c>
      <c r="D20" s="137"/>
      <c r="E20" s="137"/>
      <c r="F20" s="137"/>
      <c r="G20" s="137"/>
      <c r="H20" s="138"/>
      <c r="I20" s="334">
        <v>3</v>
      </c>
    </row>
    <row r="21" spans="1:9" ht="30" customHeight="1" x14ac:dyDescent="0.25">
      <c r="A21" s="322" t="s">
        <v>129</v>
      </c>
      <c r="B21" s="138" t="s">
        <v>225</v>
      </c>
      <c r="C21" s="138" t="s">
        <v>1185</v>
      </c>
      <c r="D21" s="137"/>
      <c r="E21" s="137"/>
      <c r="F21" s="137"/>
      <c r="G21" s="137"/>
      <c r="H21" s="138"/>
      <c r="I21" s="334">
        <v>5</v>
      </c>
    </row>
    <row r="22" spans="1:9" ht="15" x14ac:dyDescent="0.25">
      <c r="A22" s="322" t="s">
        <v>130</v>
      </c>
      <c r="B22" s="138" t="s">
        <v>204</v>
      </c>
      <c r="C22" s="138" t="s">
        <v>243</v>
      </c>
      <c r="D22" s="137"/>
      <c r="E22" s="137"/>
      <c r="F22" s="137"/>
      <c r="G22" s="137"/>
      <c r="H22" s="138"/>
      <c r="I22" s="334">
        <v>5</v>
      </c>
    </row>
    <row r="23" spans="1:9" ht="15" x14ac:dyDescent="0.25">
      <c r="A23" s="322" t="s">
        <v>131</v>
      </c>
      <c r="B23" s="138" t="s">
        <v>90</v>
      </c>
      <c r="C23" s="138" t="s">
        <v>244</v>
      </c>
      <c r="D23" s="137"/>
      <c r="E23" s="137"/>
      <c r="F23" s="137"/>
      <c r="G23" s="137"/>
      <c r="H23" s="138"/>
      <c r="I23" s="334">
        <v>1</v>
      </c>
    </row>
    <row r="24" spans="1:9" ht="45.75" thickBot="1" x14ac:dyDescent="0.3">
      <c r="A24" s="433" t="s">
        <v>132</v>
      </c>
      <c r="B24" s="143" t="s">
        <v>226</v>
      </c>
      <c r="C24" s="143" t="s">
        <v>339</v>
      </c>
      <c r="D24" s="144"/>
      <c r="E24" s="144"/>
      <c r="F24" s="144"/>
      <c r="G24" s="144"/>
      <c r="H24" s="143"/>
      <c r="I24" s="501">
        <v>5</v>
      </c>
    </row>
    <row r="25" spans="1:9" ht="15.75" thickBot="1" x14ac:dyDescent="0.3">
      <c r="A25" s="434"/>
      <c r="B25" s="435"/>
      <c r="C25" s="435"/>
      <c r="D25" s="434"/>
      <c r="E25" s="434"/>
      <c r="F25" s="434"/>
      <c r="G25" s="434"/>
      <c r="H25" s="435"/>
      <c r="I25" s="436"/>
    </row>
    <row r="26" spans="1:9" ht="15" x14ac:dyDescent="0.25">
      <c r="A26" s="437" t="s">
        <v>11</v>
      </c>
      <c r="B26" s="438" t="s">
        <v>12</v>
      </c>
      <c r="C26" s="158"/>
      <c r="D26" s="439"/>
      <c r="E26" s="439"/>
      <c r="F26" s="439"/>
      <c r="G26" s="439"/>
      <c r="H26" s="158"/>
      <c r="I26" s="440">
        <f>SUM(I27:I33)/7</f>
        <v>4</v>
      </c>
    </row>
    <row r="27" spans="1:9" ht="105" x14ac:dyDescent="0.25">
      <c r="A27" s="187" t="s">
        <v>133</v>
      </c>
      <c r="B27" s="188" t="s">
        <v>13</v>
      </c>
      <c r="C27" s="188" t="s">
        <v>340</v>
      </c>
      <c r="D27" s="189"/>
      <c r="E27" s="189"/>
      <c r="F27" s="189"/>
      <c r="G27" s="189"/>
      <c r="H27" s="188"/>
      <c r="I27" s="327">
        <v>4</v>
      </c>
    </row>
    <row r="28" spans="1:9" ht="15" x14ac:dyDescent="0.25">
      <c r="A28" s="187" t="s">
        <v>134</v>
      </c>
      <c r="B28" s="188" t="s">
        <v>205</v>
      </c>
      <c r="C28" s="188" t="s">
        <v>248</v>
      </c>
      <c r="D28" s="189"/>
      <c r="E28" s="189"/>
      <c r="F28" s="189"/>
      <c r="G28" s="189"/>
      <c r="H28" s="188"/>
      <c r="I28" s="327">
        <v>4</v>
      </c>
    </row>
    <row r="29" spans="1:9" ht="15" x14ac:dyDescent="0.25">
      <c r="A29" s="187" t="s">
        <v>135</v>
      </c>
      <c r="B29" s="188" t="s">
        <v>14</v>
      </c>
      <c r="C29" s="188" t="s">
        <v>250</v>
      </c>
      <c r="D29" s="189"/>
      <c r="E29" s="189"/>
      <c r="F29" s="189"/>
      <c r="G29" s="189"/>
      <c r="H29" s="188"/>
      <c r="I29" s="327">
        <v>5</v>
      </c>
    </row>
    <row r="30" spans="1:9" ht="30" x14ac:dyDescent="0.25">
      <c r="A30" s="187" t="s">
        <v>136</v>
      </c>
      <c r="B30" s="188" t="s">
        <v>1109</v>
      </c>
      <c r="C30" s="188" t="s">
        <v>988</v>
      </c>
      <c r="D30" s="189"/>
      <c r="E30" s="189"/>
      <c r="F30" s="189"/>
      <c r="G30" s="189"/>
      <c r="H30" s="188"/>
      <c r="I30" s="327">
        <v>4</v>
      </c>
    </row>
    <row r="31" spans="1:9" ht="30" x14ac:dyDescent="0.25">
      <c r="A31" s="187" t="s">
        <v>137</v>
      </c>
      <c r="B31" s="188" t="s">
        <v>16</v>
      </c>
      <c r="C31" s="188" t="s">
        <v>989</v>
      </c>
      <c r="D31" s="189"/>
      <c r="E31" s="189"/>
      <c r="F31" s="189"/>
      <c r="G31" s="189"/>
      <c r="H31" s="188"/>
      <c r="I31" s="327">
        <v>4</v>
      </c>
    </row>
    <row r="32" spans="1:9" ht="35.25" customHeight="1" x14ac:dyDescent="0.25">
      <c r="A32" s="187" t="s">
        <v>138</v>
      </c>
      <c r="B32" s="188" t="s">
        <v>207</v>
      </c>
      <c r="C32" s="188" t="s">
        <v>251</v>
      </c>
      <c r="D32" s="189"/>
      <c r="E32" s="189"/>
      <c r="F32" s="189"/>
      <c r="G32" s="189"/>
      <c r="H32" s="188"/>
      <c r="I32" s="327">
        <v>3</v>
      </c>
    </row>
    <row r="33" spans="1:9" ht="33.75" customHeight="1" thickBot="1" x14ac:dyDescent="0.3">
      <c r="A33" s="441" t="s">
        <v>139</v>
      </c>
      <c r="B33" s="159" t="s">
        <v>17</v>
      </c>
      <c r="C33" s="159" t="s">
        <v>875</v>
      </c>
      <c r="D33" s="177"/>
      <c r="E33" s="177"/>
      <c r="F33" s="177"/>
      <c r="G33" s="177"/>
      <c r="H33" s="159"/>
      <c r="I33" s="527">
        <v>4</v>
      </c>
    </row>
    <row r="34" spans="1:9" ht="15.75" thickBot="1" x14ac:dyDescent="0.3">
      <c r="A34" s="434"/>
      <c r="B34" s="435"/>
      <c r="C34" s="435"/>
      <c r="D34" s="434"/>
      <c r="E34" s="434"/>
      <c r="F34" s="434"/>
      <c r="G34" s="434"/>
      <c r="H34" s="435"/>
      <c r="I34" s="436"/>
    </row>
    <row r="35" spans="1:9" ht="15" x14ac:dyDescent="0.25">
      <c r="A35" s="443" t="s">
        <v>18</v>
      </c>
      <c r="B35" s="444" t="s">
        <v>19</v>
      </c>
      <c r="C35" s="446"/>
      <c r="D35" s="445"/>
      <c r="E35" s="445"/>
      <c r="F35" s="445"/>
      <c r="G35" s="445"/>
      <c r="H35" s="446"/>
      <c r="I35" s="447">
        <f>SUM(I36:I39)/4</f>
        <v>2.25</v>
      </c>
    </row>
    <row r="36" spans="1:9" ht="30" x14ac:dyDescent="0.25">
      <c r="A36" s="179" t="s">
        <v>140</v>
      </c>
      <c r="B36" s="180" t="s">
        <v>97</v>
      </c>
      <c r="C36" s="180" t="s">
        <v>877</v>
      </c>
      <c r="D36" s="181"/>
      <c r="E36" s="181"/>
      <c r="F36" s="181"/>
      <c r="G36" s="181"/>
      <c r="H36" s="180"/>
      <c r="I36" s="182">
        <v>3</v>
      </c>
    </row>
    <row r="37" spans="1:9" ht="30" customHeight="1" x14ac:dyDescent="0.25">
      <c r="A37" s="179" t="s">
        <v>141</v>
      </c>
      <c r="B37" s="180" t="s">
        <v>20</v>
      </c>
      <c r="C37" s="180" t="s">
        <v>878</v>
      </c>
      <c r="D37" s="181"/>
      <c r="E37" s="181"/>
      <c r="F37" s="181"/>
      <c r="G37" s="181"/>
      <c r="H37" s="180"/>
      <c r="I37" s="182">
        <v>2</v>
      </c>
    </row>
    <row r="38" spans="1:9" ht="15" x14ac:dyDescent="0.25">
      <c r="A38" s="179" t="s">
        <v>142</v>
      </c>
      <c r="B38" s="180" t="s">
        <v>21</v>
      </c>
      <c r="C38" s="180" t="s">
        <v>252</v>
      </c>
      <c r="D38" s="181"/>
      <c r="E38" s="181"/>
      <c r="F38" s="181"/>
      <c r="G38" s="181"/>
      <c r="H38" s="180"/>
      <c r="I38" s="182">
        <v>2</v>
      </c>
    </row>
    <row r="39" spans="1:9" ht="45.75" thickBot="1" x14ac:dyDescent="0.3">
      <c r="A39" s="448" t="s">
        <v>143</v>
      </c>
      <c r="B39" s="126" t="s">
        <v>86</v>
      </c>
      <c r="C39" s="126" t="s">
        <v>876</v>
      </c>
      <c r="D39" s="127"/>
      <c r="E39" s="127"/>
      <c r="F39" s="127"/>
      <c r="G39" s="127"/>
      <c r="H39" s="126"/>
      <c r="I39" s="151">
        <v>2</v>
      </c>
    </row>
    <row r="40" spans="1:9" ht="15.75" thickBot="1" x14ac:dyDescent="0.3">
      <c r="A40" s="449"/>
      <c r="B40" s="153"/>
      <c r="C40" s="153"/>
      <c r="D40" s="449"/>
      <c r="E40" s="449"/>
      <c r="F40" s="449"/>
      <c r="G40" s="449"/>
      <c r="H40" s="153"/>
      <c r="I40" s="450"/>
    </row>
    <row r="41" spans="1:9" ht="30" x14ac:dyDescent="0.25">
      <c r="A41" s="131" t="s">
        <v>22</v>
      </c>
      <c r="B41" s="132" t="s">
        <v>74</v>
      </c>
      <c r="C41" s="134"/>
      <c r="D41" s="133"/>
      <c r="E41" s="133"/>
      <c r="F41" s="133"/>
      <c r="G41" s="133"/>
      <c r="H41" s="134"/>
      <c r="I41" s="135">
        <f>SUM(I42:I44)/3</f>
        <v>3.6666666666666665</v>
      </c>
    </row>
    <row r="42" spans="1:9" ht="58" x14ac:dyDescent="0.35">
      <c r="A42" s="128" t="s">
        <v>144</v>
      </c>
      <c r="B42" s="149" t="s">
        <v>23</v>
      </c>
      <c r="C42" s="149" t="s">
        <v>1189</v>
      </c>
      <c r="D42" s="150"/>
      <c r="E42" s="150"/>
      <c r="F42" s="150"/>
      <c r="G42" s="150"/>
      <c r="H42" s="149"/>
      <c r="I42" s="330">
        <v>3</v>
      </c>
    </row>
    <row r="43" spans="1:9" ht="30" x14ac:dyDescent="0.25">
      <c r="A43" s="128" t="s">
        <v>145</v>
      </c>
      <c r="B43" s="149" t="s">
        <v>228</v>
      </c>
      <c r="C43" s="149" t="s">
        <v>253</v>
      </c>
      <c r="D43" s="150"/>
      <c r="E43" s="150"/>
      <c r="F43" s="150"/>
      <c r="G43" s="150"/>
      <c r="H43" s="149"/>
      <c r="I43" s="330">
        <v>3</v>
      </c>
    </row>
    <row r="44" spans="1:9" ht="15.75" thickBot="1" x14ac:dyDescent="0.3">
      <c r="A44" s="451" t="s">
        <v>146</v>
      </c>
      <c r="B44" s="129" t="s">
        <v>24</v>
      </c>
      <c r="C44" s="129" t="s">
        <v>264</v>
      </c>
      <c r="D44" s="130"/>
      <c r="E44" s="130"/>
      <c r="F44" s="130"/>
      <c r="G44" s="130"/>
      <c r="H44" s="129"/>
      <c r="I44" s="528">
        <v>5</v>
      </c>
    </row>
    <row r="45" spans="1:9" ht="15.75" thickBot="1" x14ac:dyDescent="0.3">
      <c r="A45" s="434"/>
      <c r="B45" s="435"/>
      <c r="C45" s="435"/>
      <c r="D45" s="434"/>
      <c r="E45" s="434"/>
      <c r="F45" s="434"/>
      <c r="G45" s="434"/>
      <c r="H45" s="435"/>
      <c r="I45" s="436"/>
    </row>
    <row r="46" spans="1:9" ht="15" x14ac:dyDescent="0.25">
      <c r="A46" s="452" t="s">
        <v>25</v>
      </c>
      <c r="B46" s="453" t="s">
        <v>26</v>
      </c>
      <c r="C46" s="160"/>
      <c r="D46" s="454"/>
      <c r="E46" s="454"/>
      <c r="F46" s="454"/>
      <c r="G46" s="454"/>
      <c r="H46" s="160"/>
      <c r="I46" s="455">
        <f>SUM(I47:I50)/4</f>
        <v>5</v>
      </c>
    </row>
    <row r="47" spans="1:9" ht="45" x14ac:dyDescent="0.25">
      <c r="A47" s="183" t="s">
        <v>147</v>
      </c>
      <c r="B47" s="184" t="s">
        <v>208</v>
      </c>
      <c r="C47" s="184" t="s">
        <v>843</v>
      </c>
      <c r="D47" s="185"/>
      <c r="E47" s="185"/>
      <c r="F47" s="185"/>
      <c r="G47" s="185"/>
      <c r="H47" s="184"/>
      <c r="I47" s="186">
        <v>5</v>
      </c>
    </row>
    <row r="48" spans="1:9" ht="30" x14ac:dyDescent="0.25">
      <c r="A48" s="183" t="s">
        <v>148</v>
      </c>
      <c r="B48" s="184" t="s">
        <v>209</v>
      </c>
      <c r="C48" s="184" t="s">
        <v>254</v>
      </c>
      <c r="D48" s="185"/>
      <c r="E48" s="185"/>
      <c r="F48" s="185"/>
      <c r="G48" s="185"/>
      <c r="H48" s="184"/>
      <c r="I48" s="186">
        <v>5</v>
      </c>
    </row>
    <row r="49" spans="1:9" ht="53.25" customHeight="1" x14ac:dyDescent="0.25">
      <c r="A49" s="183" t="s">
        <v>149</v>
      </c>
      <c r="B49" s="184" t="s">
        <v>27</v>
      </c>
      <c r="C49" s="184" t="s">
        <v>255</v>
      </c>
      <c r="D49" s="185"/>
      <c r="E49" s="185"/>
      <c r="F49" s="185"/>
      <c r="G49" s="185"/>
      <c r="H49" s="184"/>
      <c r="I49" s="186">
        <v>5</v>
      </c>
    </row>
    <row r="50" spans="1:9" ht="31.5" customHeight="1" thickBot="1" x14ac:dyDescent="0.3">
      <c r="A50" s="456" t="s">
        <v>150</v>
      </c>
      <c r="B50" s="152" t="s">
        <v>1186</v>
      </c>
      <c r="C50" s="152" t="s">
        <v>874</v>
      </c>
      <c r="D50" s="172"/>
      <c r="E50" s="172"/>
      <c r="F50" s="172"/>
      <c r="G50" s="172"/>
      <c r="H50" s="152"/>
      <c r="I50" s="535">
        <v>5</v>
      </c>
    </row>
    <row r="51" spans="1:9" ht="15.75" thickBot="1" x14ac:dyDescent="0.3">
      <c r="A51" s="434"/>
      <c r="B51" s="435"/>
      <c r="C51" s="435"/>
      <c r="D51" s="434"/>
      <c r="E51" s="434"/>
      <c r="F51" s="434"/>
      <c r="G51" s="434"/>
      <c r="H51" s="435"/>
      <c r="I51" s="436"/>
    </row>
    <row r="52" spans="1:9" ht="15" x14ac:dyDescent="0.25">
      <c r="A52" s="457" t="s">
        <v>28</v>
      </c>
      <c r="B52" s="458" t="s">
        <v>29</v>
      </c>
      <c r="C52" s="154"/>
      <c r="D52" s="459"/>
      <c r="E52" s="459"/>
      <c r="F52" s="459"/>
      <c r="G52" s="459"/>
      <c r="H52" s="154"/>
      <c r="I52" s="460">
        <f>SUM(I53:I56)/4</f>
        <v>0.5</v>
      </c>
    </row>
    <row r="53" spans="1:9" ht="49.5" customHeight="1" x14ac:dyDescent="0.25">
      <c r="A53" s="165" t="s">
        <v>151</v>
      </c>
      <c r="B53" s="155" t="s">
        <v>30</v>
      </c>
      <c r="C53" s="155" t="s">
        <v>918</v>
      </c>
      <c r="D53" s="166"/>
      <c r="E53" s="166"/>
      <c r="F53" s="166"/>
      <c r="G53" s="166"/>
      <c r="H53" s="155"/>
      <c r="I53" s="167">
        <v>1</v>
      </c>
    </row>
    <row r="54" spans="1:9" ht="15" x14ac:dyDescent="0.25">
      <c r="A54" s="165" t="s">
        <v>152</v>
      </c>
      <c r="B54" s="155" t="s">
        <v>31</v>
      </c>
      <c r="C54" s="155" t="s">
        <v>256</v>
      </c>
      <c r="D54" s="166"/>
      <c r="E54" s="166"/>
      <c r="F54" s="166"/>
      <c r="G54" s="166"/>
      <c r="H54" s="155"/>
      <c r="I54" s="167">
        <v>1</v>
      </c>
    </row>
    <row r="55" spans="1:9" ht="15" x14ac:dyDescent="0.25">
      <c r="A55" s="165" t="s">
        <v>153</v>
      </c>
      <c r="B55" s="155" t="s">
        <v>32</v>
      </c>
      <c r="C55" s="155" t="s">
        <v>257</v>
      </c>
      <c r="D55" s="166"/>
      <c r="E55" s="166"/>
      <c r="F55" s="166"/>
      <c r="G55" s="166"/>
      <c r="H55" s="155"/>
      <c r="I55" s="167">
        <v>0</v>
      </c>
    </row>
    <row r="56" spans="1:9" ht="15.75" thickBot="1" x14ac:dyDescent="0.3">
      <c r="A56" s="461" t="s">
        <v>154</v>
      </c>
      <c r="B56" s="462" t="s">
        <v>33</v>
      </c>
      <c r="C56" s="462" t="s">
        <v>257</v>
      </c>
      <c r="D56" s="463"/>
      <c r="E56" s="463"/>
      <c r="F56" s="463"/>
      <c r="G56" s="463"/>
      <c r="H56" s="462"/>
      <c r="I56" s="536">
        <v>0</v>
      </c>
    </row>
    <row r="57" spans="1:9" ht="15.75" thickBot="1" x14ac:dyDescent="0.3">
      <c r="A57" s="434"/>
      <c r="B57" s="435"/>
      <c r="C57" s="435"/>
      <c r="D57" s="434"/>
      <c r="E57" s="434"/>
      <c r="F57" s="434"/>
      <c r="G57" s="434"/>
      <c r="H57" s="435"/>
      <c r="I57" s="436"/>
    </row>
    <row r="58" spans="1:9" ht="30" x14ac:dyDescent="0.25">
      <c r="A58" s="465" t="s">
        <v>34</v>
      </c>
      <c r="B58" s="466" t="s">
        <v>211</v>
      </c>
      <c r="C58" s="156"/>
      <c r="D58" s="467"/>
      <c r="E58" s="467"/>
      <c r="F58" s="467"/>
      <c r="G58" s="467"/>
      <c r="H58" s="156"/>
      <c r="I58" s="468">
        <f>SUM(I59:I65)/7</f>
        <v>3.4285714285714284</v>
      </c>
    </row>
    <row r="59" spans="1:9" ht="30" x14ac:dyDescent="0.25">
      <c r="A59" s="190" t="s">
        <v>155</v>
      </c>
      <c r="B59" s="391" t="s">
        <v>35</v>
      </c>
      <c r="C59" s="391" t="s">
        <v>258</v>
      </c>
      <c r="D59" s="384"/>
      <c r="E59" s="384"/>
      <c r="F59" s="384"/>
      <c r="G59" s="384"/>
      <c r="H59" s="391"/>
      <c r="I59" s="333">
        <v>3</v>
      </c>
    </row>
    <row r="60" spans="1:9" ht="18" customHeight="1" x14ac:dyDescent="0.25">
      <c r="A60" s="190" t="s">
        <v>156</v>
      </c>
      <c r="B60" s="391" t="s">
        <v>212</v>
      </c>
      <c r="C60" s="391" t="s">
        <v>259</v>
      </c>
      <c r="D60" s="384"/>
      <c r="E60" s="384"/>
      <c r="F60" s="384"/>
      <c r="G60" s="384"/>
      <c r="H60" s="391"/>
      <c r="I60" s="333">
        <v>3</v>
      </c>
    </row>
    <row r="61" spans="1:9" ht="15" x14ac:dyDescent="0.25">
      <c r="A61" s="190" t="s">
        <v>157</v>
      </c>
      <c r="B61" s="391" t="s">
        <v>98</v>
      </c>
      <c r="C61" s="391" t="s">
        <v>260</v>
      </c>
      <c r="D61" s="384"/>
      <c r="E61" s="384"/>
      <c r="F61" s="384"/>
      <c r="G61" s="384"/>
      <c r="H61" s="391"/>
      <c r="I61" s="333">
        <v>3</v>
      </c>
    </row>
    <row r="62" spans="1:9" ht="15" x14ac:dyDescent="0.25">
      <c r="A62" s="190" t="s">
        <v>158</v>
      </c>
      <c r="B62" s="391" t="s">
        <v>36</v>
      </c>
      <c r="C62" s="391" t="s">
        <v>934</v>
      </c>
      <c r="D62" s="384"/>
      <c r="E62" s="384"/>
      <c r="F62" s="384"/>
      <c r="G62" s="384"/>
      <c r="H62" s="391"/>
      <c r="I62" s="333">
        <v>4</v>
      </c>
    </row>
    <row r="63" spans="1:9" ht="29" x14ac:dyDescent="0.35">
      <c r="A63" s="190" t="s">
        <v>159</v>
      </c>
      <c r="B63" s="391" t="s">
        <v>37</v>
      </c>
      <c r="C63" s="391" t="s">
        <v>1187</v>
      </c>
      <c r="D63" s="384"/>
      <c r="E63" s="384"/>
      <c r="F63" s="384"/>
      <c r="G63" s="384"/>
      <c r="H63" s="391"/>
      <c r="I63" s="333">
        <v>3</v>
      </c>
    </row>
    <row r="64" spans="1:9" ht="29" x14ac:dyDescent="0.35">
      <c r="A64" s="190" t="s">
        <v>160</v>
      </c>
      <c r="B64" s="391" t="s">
        <v>38</v>
      </c>
      <c r="C64" s="391" t="s">
        <v>262</v>
      </c>
      <c r="D64" s="384"/>
      <c r="E64" s="384"/>
      <c r="F64" s="384"/>
      <c r="G64" s="384"/>
      <c r="H64" s="391"/>
      <c r="I64" s="333">
        <v>3</v>
      </c>
    </row>
    <row r="65" spans="1:9" ht="39.75" customHeight="1" thickBot="1" x14ac:dyDescent="0.4">
      <c r="A65" s="420" t="s">
        <v>161</v>
      </c>
      <c r="B65" s="392" t="s">
        <v>39</v>
      </c>
      <c r="C65" s="392" t="s">
        <v>263</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SUM(I68:I76)/9</f>
        <v>3.1111111111111112</v>
      </c>
    </row>
    <row r="68" spans="1:9" x14ac:dyDescent="0.35">
      <c r="A68" s="338" t="s">
        <v>162</v>
      </c>
      <c r="B68" s="139" t="s">
        <v>42</v>
      </c>
      <c r="C68" s="141" t="s">
        <v>267</v>
      </c>
      <c r="D68" s="140"/>
      <c r="E68" s="140"/>
      <c r="F68" s="140"/>
      <c r="G68" s="140"/>
      <c r="H68" s="141"/>
      <c r="I68" s="142">
        <v>1</v>
      </c>
    </row>
    <row r="69" spans="1:9" ht="30" customHeight="1" x14ac:dyDescent="0.35">
      <c r="A69" s="338" t="s">
        <v>163</v>
      </c>
      <c r="B69" s="139" t="s">
        <v>99</v>
      </c>
      <c r="C69" s="141" t="s">
        <v>270</v>
      </c>
      <c r="D69" s="140"/>
      <c r="E69" s="140"/>
      <c r="F69" s="140"/>
      <c r="G69" s="140"/>
      <c r="H69" s="141"/>
      <c r="I69" s="142">
        <v>1</v>
      </c>
    </row>
    <row r="70" spans="1:9" x14ac:dyDescent="0.35">
      <c r="A70" s="338" t="s">
        <v>164</v>
      </c>
      <c r="B70" s="139" t="s">
        <v>43</v>
      </c>
      <c r="C70" s="141" t="s">
        <v>1092</v>
      </c>
      <c r="D70" s="140"/>
      <c r="E70" s="140"/>
      <c r="F70" s="140"/>
      <c r="G70" s="140"/>
      <c r="H70" s="141"/>
      <c r="I70" s="142">
        <v>5</v>
      </c>
    </row>
    <row r="71" spans="1:9" x14ac:dyDescent="0.35">
      <c r="A71" s="338" t="s">
        <v>165</v>
      </c>
      <c r="B71" s="139" t="s">
        <v>44</v>
      </c>
      <c r="C71" s="141" t="s">
        <v>268</v>
      </c>
      <c r="D71" s="140"/>
      <c r="E71" s="140"/>
      <c r="F71" s="140"/>
      <c r="G71" s="140"/>
      <c r="H71" s="141"/>
      <c r="I71" s="142">
        <v>3</v>
      </c>
    </row>
    <row r="72" spans="1:9" x14ac:dyDescent="0.35">
      <c r="A72" s="338" t="s">
        <v>166</v>
      </c>
      <c r="B72" s="139" t="s">
        <v>100</v>
      </c>
      <c r="C72" s="141" t="s">
        <v>269</v>
      </c>
      <c r="D72" s="140"/>
      <c r="E72" s="140"/>
      <c r="F72" s="140"/>
      <c r="G72" s="140"/>
      <c r="H72" s="141"/>
      <c r="I72" s="142">
        <v>5</v>
      </c>
    </row>
    <row r="73" spans="1:9" x14ac:dyDescent="0.35">
      <c r="A73" s="338" t="s">
        <v>167</v>
      </c>
      <c r="B73" s="339" t="s">
        <v>45</v>
      </c>
      <c r="C73" s="175" t="s">
        <v>863</v>
      </c>
      <c r="D73" s="174"/>
      <c r="E73" s="174"/>
      <c r="F73" s="174"/>
      <c r="G73" s="174"/>
      <c r="H73" s="175"/>
      <c r="I73" s="176">
        <v>4</v>
      </c>
    </row>
    <row r="74" spans="1:9" ht="29" x14ac:dyDescent="0.35">
      <c r="A74" s="338" t="s">
        <v>232</v>
      </c>
      <c r="B74" s="339" t="s">
        <v>233</v>
      </c>
      <c r="C74" s="175" t="s">
        <v>1188</v>
      </c>
      <c r="D74" s="174"/>
      <c r="E74" s="174"/>
      <c r="F74" s="174"/>
      <c r="G74" s="174"/>
      <c r="H74" s="175"/>
      <c r="I74" s="176">
        <v>3</v>
      </c>
    </row>
    <row r="75" spans="1:9" ht="29" x14ac:dyDescent="0.35">
      <c r="A75" s="338" t="s">
        <v>234</v>
      </c>
      <c r="B75" s="139" t="s">
        <v>235</v>
      </c>
      <c r="C75" s="175" t="s">
        <v>1188</v>
      </c>
      <c r="D75" s="174"/>
      <c r="E75" s="174"/>
      <c r="F75" s="174"/>
      <c r="G75" s="174"/>
      <c r="H75" s="175"/>
      <c r="I75" s="176">
        <v>3</v>
      </c>
    </row>
    <row r="76" spans="1:9" ht="30.75" customHeight="1" thickBot="1" x14ac:dyDescent="0.4">
      <c r="A76" s="474" t="s">
        <v>236</v>
      </c>
      <c r="B76" s="397" t="s">
        <v>237</v>
      </c>
      <c r="C76" s="399" t="s">
        <v>1188</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5</v>
      </c>
    </row>
    <row r="79" spans="1:9" x14ac:dyDescent="0.35">
      <c r="A79" s="162" t="s">
        <v>168</v>
      </c>
      <c r="B79" s="157" t="s">
        <v>213</v>
      </c>
      <c r="C79" s="157" t="s">
        <v>938</v>
      </c>
      <c r="D79" s="163"/>
      <c r="E79" s="163"/>
      <c r="F79" s="163"/>
      <c r="G79" s="163"/>
      <c r="H79" s="157"/>
      <c r="I79" s="164">
        <v>5</v>
      </c>
    </row>
    <row r="80" spans="1:9" ht="15" thickBot="1" x14ac:dyDescent="0.4">
      <c r="A80" s="480" t="s">
        <v>169</v>
      </c>
      <c r="B80" s="481" t="s">
        <v>48</v>
      </c>
      <c r="C80" s="481" t="s">
        <v>260</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SUM(I83:I87)/5</f>
        <v>2.4</v>
      </c>
    </row>
    <row r="83" spans="1:9" x14ac:dyDescent="0.35">
      <c r="A83" s="136" t="s">
        <v>170</v>
      </c>
      <c r="B83" s="138" t="s">
        <v>214</v>
      </c>
      <c r="C83" s="138" t="s">
        <v>341</v>
      </c>
      <c r="D83" s="137"/>
      <c r="E83" s="137"/>
      <c r="F83" s="137"/>
      <c r="G83" s="137"/>
      <c r="H83" s="138"/>
      <c r="I83" s="334">
        <v>0</v>
      </c>
    </row>
    <row r="84" spans="1:9" x14ac:dyDescent="0.35">
      <c r="A84" s="136" t="s">
        <v>171</v>
      </c>
      <c r="B84" s="138" t="s">
        <v>51</v>
      </c>
      <c r="C84" s="138" t="s">
        <v>342</v>
      </c>
      <c r="D84" s="137"/>
      <c r="E84" s="137"/>
      <c r="F84" s="137"/>
      <c r="G84" s="137"/>
      <c r="H84" s="138"/>
      <c r="I84" s="334">
        <v>3</v>
      </c>
    </row>
    <row r="85" spans="1:9" x14ac:dyDescent="0.35">
      <c r="A85" s="136" t="s">
        <v>872</v>
      </c>
      <c r="B85" s="138" t="s">
        <v>52</v>
      </c>
      <c r="C85" s="138" t="s">
        <v>342</v>
      </c>
      <c r="D85" s="137"/>
      <c r="E85" s="137"/>
      <c r="F85" s="137"/>
      <c r="G85" s="137"/>
      <c r="H85" s="138"/>
      <c r="I85" s="334">
        <v>3</v>
      </c>
    </row>
    <row r="86" spans="1:9" ht="36" customHeight="1" x14ac:dyDescent="0.35">
      <c r="A86" s="136" t="s">
        <v>172</v>
      </c>
      <c r="B86" s="210" t="s">
        <v>53</v>
      </c>
      <c r="C86" s="138" t="s">
        <v>342</v>
      </c>
      <c r="D86" s="137"/>
      <c r="E86" s="137"/>
      <c r="F86" s="137"/>
      <c r="G86" s="137"/>
      <c r="H86" s="138"/>
      <c r="I86" s="334">
        <v>3</v>
      </c>
    </row>
    <row r="87" spans="1:9" ht="29.5" thickBot="1" x14ac:dyDescent="0.4">
      <c r="A87" s="485" t="s">
        <v>173</v>
      </c>
      <c r="B87" s="143" t="s">
        <v>215</v>
      </c>
      <c r="C87" s="143" t="s">
        <v>342</v>
      </c>
      <c r="D87" s="144"/>
      <c r="E87" s="144"/>
      <c r="F87" s="144"/>
      <c r="G87" s="144"/>
      <c r="H87" s="143"/>
      <c r="I87" s="324">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SUM(I90:I94)/5</f>
        <v>3.8</v>
      </c>
    </row>
    <row r="90" spans="1:9" x14ac:dyDescent="0.35">
      <c r="A90" s="187" t="s">
        <v>174</v>
      </c>
      <c r="B90" s="188" t="s">
        <v>56</v>
      </c>
      <c r="C90" s="188" t="s">
        <v>266</v>
      </c>
      <c r="D90" s="189"/>
      <c r="E90" s="189"/>
      <c r="F90" s="189"/>
      <c r="G90" s="189"/>
      <c r="H90" s="188"/>
      <c r="I90" s="327">
        <v>4</v>
      </c>
    </row>
    <row r="91" spans="1:9" x14ac:dyDescent="0.35">
      <c r="A91" s="187" t="s">
        <v>175</v>
      </c>
      <c r="B91" s="188" t="s">
        <v>101</v>
      </c>
      <c r="C91" s="188" t="s">
        <v>1177</v>
      </c>
      <c r="D91" s="189"/>
      <c r="E91" s="189"/>
      <c r="F91" s="189"/>
      <c r="G91" s="189"/>
      <c r="H91" s="188"/>
      <c r="I91" s="327">
        <v>2</v>
      </c>
    </row>
    <row r="92" spans="1:9" x14ac:dyDescent="0.35">
      <c r="A92" s="187" t="s">
        <v>873</v>
      </c>
      <c r="B92" s="188" t="s">
        <v>57</v>
      </c>
      <c r="C92" s="188" t="s">
        <v>271</v>
      </c>
      <c r="D92" s="189"/>
      <c r="E92" s="189"/>
      <c r="F92" s="189"/>
      <c r="G92" s="189"/>
      <c r="H92" s="188"/>
      <c r="I92" s="327">
        <v>3</v>
      </c>
    </row>
    <row r="93" spans="1:9" x14ac:dyDescent="0.35">
      <c r="A93" s="187" t="s">
        <v>176</v>
      </c>
      <c r="B93" s="188" t="s">
        <v>58</v>
      </c>
      <c r="C93" s="188" t="s">
        <v>272</v>
      </c>
      <c r="D93" s="189"/>
      <c r="E93" s="189"/>
      <c r="F93" s="189"/>
      <c r="G93" s="189"/>
      <c r="H93" s="188"/>
      <c r="I93" s="327">
        <v>5</v>
      </c>
    </row>
    <row r="94" spans="1:9" ht="15" thickBot="1" x14ac:dyDescent="0.4">
      <c r="A94" s="441" t="s">
        <v>177</v>
      </c>
      <c r="B94" s="159" t="s">
        <v>59</v>
      </c>
      <c r="C94" s="159" t="s">
        <v>273</v>
      </c>
      <c r="D94" s="177"/>
      <c r="E94" s="177"/>
      <c r="F94" s="177"/>
      <c r="G94" s="177"/>
      <c r="H94" s="159"/>
      <c r="I94" s="442">
        <v>5</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ht="15" thickTop="1" x14ac:dyDescent="0.35">
      <c r="A120" s="537" t="s">
        <v>72</v>
      </c>
      <c r="B120" s="538" t="s">
        <v>73</v>
      </c>
      <c r="C120" s="539"/>
      <c r="D120" s="540"/>
      <c r="E120" s="540"/>
      <c r="F120" s="540"/>
      <c r="G120" s="540"/>
      <c r="H120" s="539"/>
      <c r="I120" s="541">
        <f>SUM(I121:I123)/3</f>
        <v>2</v>
      </c>
    </row>
    <row r="121" spans="1:10" ht="25.5" customHeight="1" x14ac:dyDescent="0.35">
      <c r="A121" s="529" t="s">
        <v>198</v>
      </c>
      <c r="B121" s="580" t="s">
        <v>238</v>
      </c>
      <c r="C121" s="184" t="s">
        <v>973</v>
      </c>
      <c r="D121" s="185"/>
      <c r="E121" s="185"/>
      <c r="F121" s="185"/>
      <c r="G121" s="185"/>
      <c r="H121" s="184"/>
      <c r="I121" s="530">
        <v>2</v>
      </c>
    </row>
    <row r="122" spans="1:10" ht="27" customHeight="1" x14ac:dyDescent="0.35">
      <c r="A122" s="529" t="s">
        <v>199</v>
      </c>
      <c r="B122" s="580" t="s">
        <v>239</v>
      </c>
      <c r="C122" s="184" t="s">
        <v>274</v>
      </c>
      <c r="D122" s="185"/>
      <c r="E122" s="185"/>
      <c r="F122" s="185"/>
      <c r="G122" s="185"/>
      <c r="H122" s="184"/>
      <c r="I122" s="530">
        <v>3</v>
      </c>
    </row>
    <row r="123" spans="1:10" ht="29.5" thickBot="1" x14ac:dyDescent="0.4">
      <c r="A123" s="531" t="s">
        <v>200</v>
      </c>
      <c r="B123" s="581" t="s">
        <v>240</v>
      </c>
      <c r="C123" s="532" t="s">
        <v>276</v>
      </c>
      <c r="D123" s="533"/>
      <c r="E123" s="533"/>
      <c r="F123" s="533"/>
      <c r="G123" s="533"/>
      <c r="H123" s="532"/>
      <c r="I123" s="534">
        <v>1</v>
      </c>
    </row>
    <row r="124" spans="1:10" ht="15" thickTop="1" x14ac:dyDescent="0.35"/>
    <row r="125" spans="1:10" ht="15" thickBot="1" x14ac:dyDescent="0.4"/>
    <row r="126" spans="1:10" ht="15" customHeight="1" thickTop="1" thickBot="1" x14ac:dyDescent="0.4">
      <c r="B126" s="395" t="s">
        <v>871</v>
      </c>
      <c r="C126" s="605" t="s">
        <v>1176</v>
      </c>
      <c r="D126" s="606"/>
      <c r="E126" s="606"/>
      <c r="F126" s="606"/>
      <c r="G126" s="606"/>
      <c r="H126" s="606"/>
      <c r="I126" s="607"/>
      <c r="J126" s="488"/>
    </row>
    <row r="127" spans="1:10" ht="15" thickTop="1" x14ac:dyDescent="0.35">
      <c r="C127" s="608"/>
      <c r="D127" s="609"/>
      <c r="E127" s="609"/>
      <c r="F127" s="609"/>
      <c r="G127" s="609"/>
      <c r="H127" s="609"/>
      <c r="I127" s="610"/>
      <c r="J127" s="488"/>
    </row>
    <row r="128" spans="1:10" ht="20.25" customHeight="1" thickBot="1" x14ac:dyDescent="0.4">
      <c r="C128" s="611"/>
      <c r="D128" s="612"/>
      <c r="E128" s="612"/>
      <c r="F128" s="612"/>
      <c r="G128" s="612"/>
      <c r="H128" s="612"/>
      <c r="I128" s="613"/>
      <c r="J128" s="488"/>
    </row>
    <row r="129" spans="3:10" ht="15" thickTop="1" x14ac:dyDescent="0.35">
      <c r="C129" s="171"/>
      <c r="D129" s="171"/>
      <c r="E129" s="171"/>
      <c r="F129" s="171"/>
      <c r="G129" s="171"/>
      <c r="I129" s="489"/>
      <c r="J129" s="488"/>
    </row>
    <row r="130" spans="3:10" x14ac:dyDescent="0.35">
      <c r="J130" s="488"/>
    </row>
    <row r="131" spans="3:10" x14ac:dyDescent="0.35">
      <c r="J131" s="488"/>
    </row>
    <row r="136" spans="3:10" x14ac:dyDescent="0.35">
      <c r="C136" s="396"/>
      <c r="D136" s="396"/>
      <c r="E136" s="396"/>
      <c r="F136" s="396"/>
      <c r="G136" s="396"/>
      <c r="H136" s="396"/>
      <c r="I136" s="489"/>
    </row>
    <row r="137" spans="3:10" x14ac:dyDescent="0.35">
      <c r="C137" s="396"/>
      <c r="D137" s="396"/>
      <c r="E137" s="396"/>
      <c r="F137" s="396"/>
      <c r="G137" s="396"/>
      <c r="H137" s="396"/>
      <c r="I137" s="489"/>
    </row>
    <row r="138" spans="3:10" x14ac:dyDescent="0.35">
      <c r="C138" s="396"/>
      <c r="D138" s="396"/>
      <c r="E138" s="396"/>
      <c r="F138" s="396"/>
      <c r="G138" s="396"/>
      <c r="H138" s="396"/>
      <c r="I138" s="489"/>
    </row>
    <row r="139" spans="3:10" x14ac:dyDescent="0.35">
      <c r="C139" s="396"/>
      <c r="D139" s="396"/>
      <c r="E139" s="396"/>
      <c r="F139" s="396"/>
      <c r="G139" s="396"/>
      <c r="H139" s="396"/>
      <c r="I139" s="489"/>
    </row>
    <row r="140" spans="3:10" x14ac:dyDescent="0.35">
      <c r="C140" s="396"/>
      <c r="D140" s="396"/>
      <c r="E140" s="396"/>
      <c r="F140" s="396"/>
      <c r="G140" s="396"/>
      <c r="H140" s="396"/>
      <c r="I140" s="489"/>
    </row>
    <row r="141" spans="3:10" x14ac:dyDescent="0.35">
      <c r="C141" s="396"/>
      <c r="D141" s="396"/>
      <c r="E141" s="396"/>
      <c r="F141" s="396"/>
      <c r="G141" s="396"/>
      <c r="H141" s="396"/>
      <c r="I141" s="489"/>
    </row>
    <row r="142" spans="3:10" x14ac:dyDescent="0.35">
      <c r="C142" s="396"/>
      <c r="D142" s="396"/>
      <c r="E142" s="396"/>
      <c r="F142" s="396"/>
      <c r="G142" s="396"/>
      <c r="H142" s="396"/>
      <c r="I142" s="489"/>
    </row>
    <row r="143" spans="3:10" x14ac:dyDescent="0.35">
      <c r="C143" s="488"/>
      <c r="D143" s="488"/>
      <c r="E143" s="488"/>
      <c r="F143" s="488"/>
      <c r="G143" s="488"/>
      <c r="H143" s="396"/>
    </row>
  </sheetData>
  <mergeCells count="1">
    <mergeCell ref="C126:I128"/>
  </mergeCells>
  <pageMargins left="0.70866141732283472" right="0.70866141732283472" top="0.74803149606299213" bottom="0.74803149606299213" header="0.31496062992125984" footer="0.31496062992125984"/>
  <pageSetup scale="75" fitToHeight="0"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topLeftCell="A42" zoomScaleNormal="100" zoomScaleSheetLayoutView="100" workbookViewId="0">
      <selection activeCell="B50" sqref="B50"/>
    </sheetView>
  </sheetViews>
  <sheetFormatPr defaultColWidth="8.81640625" defaultRowHeight="14.5" x14ac:dyDescent="0.35"/>
  <cols>
    <col min="1" max="1" width="5.453125" style="123" customWidth="1"/>
    <col min="2" max="2" width="45.7265625" style="171" customWidth="1"/>
    <col min="3" max="3" width="57.1796875" style="123" customWidth="1"/>
    <col min="4" max="4" width="17.7265625" style="123" hidden="1" customWidth="1"/>
    <col min="5" max="5" width="17.453125" style="123" hidden="1" customWidth="1"/>
    <col min="6" max="6" width="30.1796875" style="123" hidden="1" customWidth="1"/>
    <col min="7" max="7" width="22.81640625" style="123" hidden="1" customWidth="1"/>
    <col min="8" max="8" width="68.81640625" style="171" hidden="1" customWidth="1"/>
    <col min="9" max="9" width="12" style="490" customWidth="1"/>
    <col min="10" max="16384" width="8.8164062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s="2" customFormat="1" ht="45" customHeight="1" x14ac:dyDescent="0.25">
      <c r="A2" s="316"/>
      <c r="B2" s="316" t="s">
        <v>1099</v>
      </c>
      <c r="C2" s="316" t="s">
        <v>0</v>
      </c>
      <c r="D2" s="316" t="s">
        <v>1</v>
      </c>
      <c r="E2" s="316" t="s">
        <v>2</v>
      </c>
      <c r="F2" s="316" t="s">
        <v>3</v>
      </c>
      <c r="G2" s="316" t="s">
        <v>4</v>
      </c>
      <c r="H2" s="316" t="s">
        <v>75</v>
      </c>
      <c r="I2" s="317" t="s">
        <v>103</v>
      </c>
    </row>
    <row r="3" spans="1:9" ht="15" x14ac:dyDescent="0.25">
      <c r="A3" s="424"/>
      <c r="B3" s="424" t="s">
        <v>279</v>
      </c>
      <c r="C3" s="425" t="s">
        <v>1050</v>
      </c>
      <c r="I3" s="424"/>
    </row>
    <row r="4" spans="1:9" ht="15" x14ac:dyDescent="0.25">
      <c r="A4" s="424"/>
      <c r="B4" s="424" t="s">
        <v>280</v>
      </c>
      <c r="C4" s="425" t="s">
        <v>337</v>
      </c>
      <c r="I4" s="424"/>
    </row>
    <row r="5" spans="1:9" ht="15" x14ac:dyDescent="0.25">
      <c r="A5" s="424"/>
      <c r="B5" s="424" t="s">
        <v>246</v>
      </c>
      <c r="C5" s="425" t="s">
        <v>338</v>
      </c>
      <c r="I5" s="424"/>
    </row>
    <row r="6" spans="1:9" ht="15" x14ac:dyDescent="0.25">
      <c r="A6" s="426"/>
      <c r="B6" s="426" t="s">
        <v>247</v>
      </c>
      <c r="C6" s="426" t="s">
        <v>1051</v>
      </c>
      <c r="I6" s="426"/>
    </row>
    <row r="7" spans="1:9" ht="15" x14ac:dyDescent="0.25">
      <c r="A7" s="426"/>
      <c r="B7" s="426" t="s">
        <v>6</v>
      </c>
      <c r="C7" s="425" t="s">
        <v>1052</v>
      </c>
      <c r="I7" s="426"/>
    </row>
    <row r="8" spans="1:9" ht="15" x14ac:dyDescent="0.25">
      <c r="I8" s="123"/>
    </row>
    <row r="9" spans="1:9" ht="19.5" thickBot="1" x14ac:dyDescent="0.3">
      <c r="B9" s="500" t="str">
        <f>C3</f>
        <v>Meager-Pebble</v>
      </c>
      <c r="I9" s="123"/>
    </row>
    <row r="10" spans="1:9" ht="15" x14ac:dyDescent="0.25">
      <c r="A10" s="428" t="s">
        <v>7</v>
      </c>
      <c r="B10" s="429" t="s">
        <v>206</v>
      </c>
      <c r="C10" s="430"/>
      <c r="D10" s="430"/>
      <c r="E10" s="430"/>
      <c r="F10" s="430"/>
      <c r="G10" s="430"/>
      <c r="H10" s="431"/>
      <c r="I10" s="432">
        <f>SUM(I11:I24)/14</f>
        <v>4.4285714285714288</v>
      </c>
    </row>
    <row r="11" spans="1:9" ht="15" x14ac:dyDescent="0.25">
      <c r="A11" s="322" t="s">
        <v>119</v>
      </c>
      <c r="B11" s="168" t="s">
        <v>94</v>
      </c>
      <c r="C11" s="138" t="s">
        <v>344</v>
      </c>
      <c r="D11" s="137"/>
      <c r="E11" s="137"/>
      <c r="F11" s="137"/>
      <c r="G11" s="137"/>
      <c r="H11" s="138"/>
      <c r="I11" s="334">
        <v>5</v>
      </c>
    </row>
    <row r="12" spans="1:9" ht="15" x14ac:dyDescent="0.25">
      <c r="A12" s="322" t="s">
        <v>120</v>
      </c>
      <c r="B12" s="138" t="s">
        <v>8</v>
      </c>
      <c r="C12" s="138" t="s">
        <v>345</v>
      </c>
      <c r="D12" s="137"/>
      <c r="E12" s="137"/>
      <c r="F12" s="137"/>
      <c r="G12" s="137"/>
      <c r="H12" s="138"/>
      <c r="I12" s="334">
        <v>5</v>
      </c>
    </row>
    <row r="13" spans="1:9" ht="15" x14ac:dyDescent="0.25">
      <c r="A13" s="322" t="s">
        <v>121</v>
      </c>
      <c r="B13" s="138" t="s">
        <v>224</v>
      </c>
      <c r="C13" s="138" t="s">
        <v>346</v>
      </c>
      <c r="D13" s="137"/>
      <c r="E13" s="137"/>
      <c r="F13" s="137"/>
      <c r="G13" s="137"/>
      <c r="H13" s="138"/>
      <c r="I13" s="334">
        <v>5</v>
      </c>
    </row>
    <row r="14" spans="1:9" ht="15" x14ac:dyDescent="0.25">
      <c r="A14" s="322" t="s">
        <v>122</v>
      </c>
      <c r="B14" s="138" t="s">
        <v>92</v>
      </c>
      <c r="C14" s="138" t="s">
        <v>347</v>
      </c>
      <c r="D14" s="137"/>
      <c r="E14" s="137"/>
      <c r="F14" s="137"/>
      <c r="G14" s="137"/>
      <c r="H14" s="138"/>
      <c r="I14" s="334">
        <v>5</v>
      </c>
    </row>
    <row r="15" spans="1:9" ht="30" x14ac:dyDescent="0.25">
      <c r="A15" s="322" t="s">
        <v>123</v>
      </c>
      <c r="B15" s="138" t="s">
        <v>91</v>
      </c>
      <c r="C15" s="138" t="s">
        <v>348</v>
      </c>
      <c r="D15" s="137"/>
      <c r="E15" s="137"/>
      <c r="F15" s="137"/>
      <c r="G15" s="137"/>
      <c r="H15" s="138"/>
      <c r="I15" s="334">
        <v>5</v>
      </c>
    </row>
    <row r="16" spans="1:9" ht="15" x14ac:dyDescent="0.25">
      <c r="A16" s="322" t="s">
        <v>124</v>
      </c>
      <c r="B16" s="138" t="s">
        <v>93</v>
      </c>
      <c r="C16" s="138" t="s">
        <v>349</v>
      </c>
      <c r="D16" s="137"/>
      <c r="E16" s="137"/>
      <c r="F16" s="137"/>
      <c r="G16" s="137"/>
      <c r="H16" s="138"/>
      <c r="I16" s="334">
        <v>5</v>
      </c>
    </row>
    <row r="17" spans="1:9" ht="15" x14ac:dyDescent="0.25">
      <c r="A17" s="322" t="s">
        <v>125</v>
      </c>
      <c r="B17" s="138" t="s">
        <v>203</v>
      </c>
      <c r="C17" s="138" t="s">
        <v>1135</v>
      </c>
      <c r="D17" s="137"/>
      <c r="E17" s="137"/>
      <c r="F17" s="137"/>
      <c r="G17" s="137"/>
      <c r="H17" s="138"/>
      <c r="I17" s="334">
        <v>5</v>
      </c>
    </row>
    <row r="18" spans="1:9" ht="30" x14ac:dyDescent="0.25">
      <c r="A18" s="322" t="s">
        <v>126</v>
      </c>
      <c r="B18" s="138" t="s">
        <v>9</v>
      </c>
      <c r="C18" s="138" t="s">
        <v>351</v>
      </c>
      <c r="D18" s="137"/>
      <c r="E18" s="137"/>
      <c r="F18" s="137"/>
      <c r="G18" s="137"/>
      <c r="H18" s="138"/>
      <c r="I18" s="334">
        <v>3</v>
      </c>
    </row>
    <row r="19" spans="1:9" ht="15" x14ac:dyDescent="0.25">
      <c r="A19" s="322" t="s">
        <v>127</v>
      </c>
      <c r="B19" s="138" t="s">
        <v>10</v>
      </c>
      <c r="C19" s="138" t="s">
        <v>350</v>
      </c>
      <c r="D19" s="137"/>
      <c r="E19" s="137"/>
      <c r="F19" s="137"/>
      <c r="G19" s="137"/>
      <c r="H19" s="138"/>
      <c r="I19" s="334">
        <v>5</v>
      </c>
    </row>
    <row r="20" spans="1:9" ht="15" x14ac:dyDescent="0.25">
      <c r="A20" s="322" t="s">
        <v>128</v>
      </c>
      <c r="B20" s="138" t="s">
        <v>96</v>
      </c>
      <c r="C20" s="138" t="s">
        <v>1136</v>
      </c>
      <c r="D20" s="137"/>
      <c r="E20" s="137"/>
      <c r="F20" s="137"/>
      <c r="G20" s="137"/>
      <c r="H20" s="138"/>
      <c r="I20" s="334">
        <v>5</v>
      </c>
    </row>
    <row r="21" spans="1:9" ht="15" x14ac:dyDescent="0.25">
      <c r="A21" s="322" t="s">
        <v>129</v>
      </c>
      <c r="B21" s="138" t="s">
        <v>225</v>
      </c>
      <c r="C21" s="138" t="s">
        <v>1137</v>
      </c>
      <c r="D21" s="137"/>
      <c r="E21" s="137"/>
      <c r="F21" s="137"/>
      <c r="G21" s="137"/>
      <c r="H21" s="138"/>
      <c r="I21" s="334">
        <v>5</v>
      </c>
    </row>
    <row r="22" spans="1:9" ht="15" x14ac:dyDescent="0.25">
      <c r="A22" s="322" t="s">
        <v>130</v>
      </c>
      <c r="B22" s="138" t="s">
        <v>204</v>
      </c>
      <c r="C22" s="138" t="s">
        <v>1138</v>
      </c>
      <c r="D22" s="137"/>
      <c r="E22" s="137"/>
      <c r="F22" s="137"/>
      <c r="G22" s="137"/>
      <c r="H22" s="138"/>
      <c r="I22" s="334">
        <v>3</v>
      </c>
    </row>
    <row r="23" spans="1:9" ht="15" x14ac:dyDescent="0.25">
      <c r="A23" s="322" t="s">
        <v>131</v>
      </c>
      <c r="B23" s="138" t="s">
        <v>90</v>
      </c>
      <c r="C23" s="138" t="s">
        <v>352</v>
      </c>
      <c r="D23" s="137"/>
      <c r="E23" s="137"/>
      <c r="F23" s="137"/>
      <c r="G23" s="137"/>
      <c r="H23" s="138"/>
      <c r="I23" s="334">
        <v>3</v>
      </c>
    </row>
    <row r="24" spans="1:9" ht="45.75" thickBot="1" x14ac:dyDescent="0.3">
      <c r="A24" s="433" t="s">
        <v>132</v>
      </c>
      <c r="B24" s="143" t="s">
        <v>226</v>
      </c>
      <c r="C24" s="143" t="s">
        <v>1139</v>
      </c>
      <c r="D24" s="144"/>
      <c r="E24" s="144"/>
      <c r="F24" s="144"/>
      <c r="G24" s="144"/>
      <c r="H24" s="143"/>
      <c r="I24" s="324">
        <v>3</v>
      </c>
    </row>
    <row r="25" spans="1:9" ht="15.75" thickBot="1" x14ac:dyDescent="0.3">
      <c r="A25" s="434"/>
      <c r="B25" s="435"/>
      <c r="C25" s="435"/>
      <c r="D25" s="434"/>
      <c r="E25" s="434"/>
      <c r="F25" s="434"/>
      <c r="G25" s="434"/>
      <c r="H25" s="435"/>
      <c r="I25" s="436"/>
    </row>
    <row r="26" spans="1:9" ht="15" x14ac:dyDescent="0.25">
      <c r="A26" s="437" t="s">
        <v>11</v>
      </c>
      <c r="B26" s="438" t="s">
        <v>12</v>
      </c>
      <c r="C26" s="158"/>
      <c r="D26" s="439"/>
      <c r="E26" s="439"/>
      <c r="F26" s="439"/>
      <c r="G26" s="439"/>
      <c r="H26" s="158"/>
      <c r="I26" s="440">
        <f>SUM(I27:I33)/7</f>
        <v>3.4285714285714284</v>
      </c>
    </row>
    <row r="27" spans="1:9" ht="30" x14ac:dyDescent="0.25">
      <c r="A27" s="187" t="s">
        <v>133</v>
      </c>
      <c r="B27" s="188" t="s">
        <v>13</v>
      </c>
      <c r="C27" s="188" t="s">
        <v>1140</v>
      </c>
      <c r="D27" s="189"/>
      <c r="E27" s="189"/>
      <c r="F27" s="189"/>
      <c r="G27" s="189"/>
      <c r="H27" s="188"/>
      <c r="I27" s="327">
        <v>3</v>
      </c>
    </row>
    <row r="28" spans="1:9" ht="15" x14ac:dyDescent="0.25">
      <c r="A28" s="187" t="s">
        <v>134</v>
      </c>
      <c r="B28" s="188" t="s">
        <v>205</v>
      </c>
      <c r="C28" s="188" t="s">
        <v>249</v>
      </c>
      <c r="D28" s="189"/>
      <c r="E28" s="189"/>
      <c r="F28" s="189"/>
      <c r="G28" s="189"/>
      <c r="H28" s="188"/>
      <c r="I28" s="327">
        <v>4</v>
      </c>
    </row>
    <row r="29" spans="1:9" ht="15" x14ac:dyDescent="0.25">
      <c r="A29" s="187" t="s">
        <v>135</v>
      </c>
      <c r="B29" s="188" t="s">
        <v>14</v>
      </c>
      <c r="C29" s="188" t="s">
        <v>1003</v>
      </c>
      <c r="D29" s="188"/>
      <c r="E29" s="189"/>
      <c r="F29" s="189"/>
      <c r="G29" s="189"/>
      <c r="H29" s="188"/>
      <c r="I29" s="327">
        <v>4</v>
      </c>
    </row>
    <row r="30" spans="1:9" ht="30" x14ac:dyDescent="0.25">
      <c r="A30" s="187" t="s">
        <v>136</v>
      </c>
      <c r="B30" s="188" t="s">
        <v>353</v>
      </c>
      <c r="C30" s="188" t="s">
        <v>1004</v>
      </c>
      <c r="D30" s="189"/>
      <c r="E30" s="189"/>
      <c r="F30" s="189"/>
      <c r="G30" s="189"/>
      <c r="H30" s="188"/>
      <c r="I30" s="327">
        <v>4</v>
      </c>
    </row>
    <row r="31" spans="1:9" ht="30" x14ac:dyDescent="0.25">
      <c r="A31" s="187" t="s">
        <v>137</v>
      </c>
      <c r="B31" s="188" t="s">
        <v>16</v>
      </c>
      <c r="C31" s="188" t="s">
        <v>356</v>
      </c>
      <c r="D31" s="189"/>
      <c r="E31" s="189"/>
      <c r="F31" s="189"/>
      <c r="G31" s="189"/>
      <c r="H31" s="188"/>
      <c r="I31" s="327">
        <v>4</v>
      </c>
    </row>
    <row r="32" spans="1:9" ht="30" customHeight="1" x14ac:dyDescent="0.25">
      <c r="A32" s="187" t="s">
        <v>138</v>
      </c>
      <c r="B32" s="188" t="s">
        <v>207</v>
      </c>
      <c r="C32" s="188" t="s">
        <v>357</v>
      </c>
      <c r="D32" s="189"/>
      <c r="E32" s="189"/>
      <c r="F32" s="189"/>
      <c r="G32" s="189"/>
      <c r="H32" s="188"/>
      <c r="I32" s="327">
        <v>2</v>
      </c>
    </row>
    <row r="33" spans="1:9" ht="15.75" thickBot="1" x14ac:dyDescent="0.3">
      <c r="A33" s="441" t="s">
        <v>139</v>
      </c>
      <c r="B33" s="159" t="s">
        <v>17</v>
      </c>
      <c r="C33" s="159" t="s">
        <v>1005</v>
      </c>
      <c r="D33" s="177"/>
      <c r="E33" s="177"/>
      <c r="F33" s="177"/>
      <c r="G33" s="177"/>
      <c r="H33" s="159"/>
      <c r="I33" s="442">
        <v>3</v>
      </c>
    </row>
    <row r="34" spans="1:9" ht="15.75" thickBot="1" x14ac:dyDescent="0.3">
      <c r="A34" s="434"/>
      <c r="B34" s="435"/>
      <c r="C34" s="435"/>
      <c r="D34" s="434"/>
      <c r="E34" s="434"/>
      <c r="F34" s="434"/>
      <c r="G34" s="434"/>
      <c r="H34" s="435"/>
      <c r="I34" s="436"/>
    </row>
    <row r="35" spans="1:9" ht="15" x14ac:dyDescent="0.25">
      <c r="A35" s="443" t="s">
        <v>18</v>
      </c>
      <c r="B35" s="444" t="s">
        <v>19</v>
      </c>
      <c r="C35" s="446"/>
      <c r="D35" s="445"/>
      <c r="E35" s="445"/>
      <c r="F35" s="445"/>
      <c r="G35" s="445"/>
      <c r="H35" s="446"/>
      <c r="I35" s="447">
        <f>SUM(I36:I39)/4</f>
        <v>2</v>
      </c>
    </row>
    <row r="36" spans="1:9" ht="15" x14ac:dyDescent="0.25">
      <c r="A36" s="179" t="s">
        <v>140</v>
      </c>
      <c r="B36" s="180" t="s">
        <v>97</v>
      </c>
      <c r="C36" s="180" t="s">
        <v>835</v>
      </c>
      <c r="D36" s="181"/>
      <c r="E36" s="181"/>
      <c r="F36" s="181"/>
      <c r="G36" s="181"/>
      <c r="H36" s="180"/>
      <c r="I36" s="182">
        <v>1</v>
      </c>
    </row>
    <row r="37" spans="1:9" ht="15" x14ac:dyDescent="0.25">
      <c r="A37" s="179" t="s">
        <v>141</v>
      </c>
      <c r="B37" s="180" t="s">
        <v>20</v>
      </c>
      <c r="C37" s="180" t="s">
        <v>358</v>
      </c>
      <c r="D37" s="181"/>
      <c r="E37" s="181"/>
      <c r="F37" s="181"/>
      <c r="G37" s="181"/>
      <c r="H37" s="180"/>
      <c r="I37" s="182">
        <v>2</v>
      </c>
    </row>
    <row r="38" spans="1:9" ht="15" x14ac:dyDescent="0.25">
      <c r="A38" s="179" t="s">
        <v>142</v>
      </c>
      <c r="B38" s="180" t="s">
        <v>21</v>
      </c>
      <c r="C38" s="180" t="s">
        <v>359</v>
      </c>
      <c r="D38" s="181"/>
      <c r="E38" s="181"/>
      <c r="F38" s="181"/>
      <c r="G38" s="181"/>
      <c r="H38" s="180"/>
      <c r="I38" s="182">
        <v>3</v>
      </c>
    </row>
    <row r="39" spans="1:9" ht="15.75" thickBot="1" x14ac:dyDescent="0.3">
      <c r="A39" s="448" t="s">
        <v>143</v>
      </c>
      <c r="B39" s="126" t="s">
        <v>86</v>
      </c>
      <c r="C39" s="126" t="s">
        <v>884</v>
      </c>
      <c r="D39" s="127"/>
      <c r="E39" s="127"/>
      <c r="F39" s="127"/>
      <c r="G39" s="127"/>
      <c r="H39" s="126"/>
      <c r="I39" s="151">
        <v>2</v>
      </c>
    </row>
    <row r="40" spans="1:9" ht="15.75" thickBot="1" x14ac:dyDescent="0.3">
      <c r="A40" s="449"/>
      <c r="B40" s="153"/>
      <c r="C40" s="153"/>
      <c r="D40" s="449"/>
      <c r="E40" s="449"/>
      <c r="F40" s="449"/>
      <c r="G40" s="449"/>
      <c r="H40" s="153"/>
      <c r="I40" s="450"/>
    </row>
    <row r="41" spans="1:9" ht="30" x14ac:dyDescent="0.25">
      <c r="A41" s="131" t="s">
        <v>22</v>
      </c>
      <c r="B41" s="132" t="s">
        <v>74</v>
      </c>
      <c r="C41" s="134"/>
      <c r="D41" s="133"/>
      <c r="E41" s="133"/>
      <c r="F41" s="133"/>
      <c r="G41" s="133"/>
      <c r="H41" s="134"/>
      <c r="I41" s="135">
        <f>SUM(I42:I44)/3</f>
        <v>3.6666666666666665</v>
      </c>
    </row>
    <row r="42" spans="1:9" ht="43.5" x14ac:dyDescent="0.35">
      <c r="A42" s="128" t="s">
        <v>144</v>
      </c>
      <c r="B42" s="149" t="s">
        <v>23</v>
      </c>
      <c r="C42" s="149" t="s">
        <v>851</v>
      </c>
      <c r="D42" s="150"/>
      <c r="E42" s="150"/>
      <c r="F42" s="150"/>
      <c r="G42" s="150"/>
      <c r="H42" s="149"/>
      <c r="I42" s="330">
        <v>3</v>
      </c>
    </row>
    <row r="43" spans="1:9" ht="30" x14ac:dyDescent="0.25">
      <c r="A43" s="128" t="s">
        <v>145</v>
      </c>
      <c r="B43" s="149" t="s">
        <v>228</v>
      </c>
      <c r="C43" s="149" t="s">
        <v>1195</v>
      </c>
      <c r="D43" s="150"/>
      <c r="E43" s="150"/>
      <c r="F43" s="150"/>
      <c r="G43" s="150"/>
      <c r="H43" s="149"/>
      <c r="I43" s="330">
        <v>5</v>
      </c>
    </row>
    <row r="44" spans="1:9" ht="30.75" thickBot="1" x14ac:dyDescent="0.3">
      <c r="A44" s="451" t="s">
        <v>146</v>
      </c>
      <c r="B44" s="129" t="s">
        <v>360</v>
      </c>
      <c r="C44" s="129" t="s">
        <v>850</v>
      </c>
      <c r="D44" s="130"/>
      <c r="E44" s="130"/>
      <c r="F44" s="130"/>
      <c r="G44" s="130"/>
      <c r="H44" s="129"/>
      <c r="I44" s="336">
        <v>3</v>
      </c>
    </row>
    <row r="45" spans="1:9" ht="15.75" thickBot="1" x14ac:dyDescent="0.3">
      <c r="A45" s="434"/>
      <c r="B45" s="435"/>
      <c r="C45" s="435"/>
      <c r="D45" s="434"/>
      <c r="E45" s="434"/>
      <c r="F45" s="434"/>
      <c r="G45" s="434"/>
      <c r="H45" s="435"/>
      <c r="I45" s="436"/>
    </row>
    <row r="46" spans="1:9" ht="15" x14ac:dyDescent="0.25">
      <c r="A46" s="452" t="s">
        <v>25</v>
      </c>
      <c r="B46" s="453" t="s">
        <v>26</v>
      </c>
      <c r="C46" s="160"/>
      <c r="D46" s="454"/>
      <c r="E46" s="454"/>
      <c r="F46" s="454"/>
      <c r="G46" s="454"/>
      <c r="H46" s="160"/>
      <c r="I46" s="455">
        <f>SUM(I47:I50)/4</f>
        <v>4.25</v>
      </c>
    </row>
    <row r="47" spans="1:9" ht="15" x14ac:dyDescent="0.25">
      <c r="A47" s="183" t="s">
        <v>147</v>
      </c>
      <c r="B47" s="184" t="s">
        <v>208</v>
      </c>
      <c r="C47" s="184" t="s">
        <v>361</v>
      </c>
      <c r="D47" s="185"/>
      <c r="E47" s="185"/>
      <c r="F47" s="185"/>
      <c r="G47" s="185"/>
      <c r="H47" s="184"/>
      <c r="I47" s="186">
        <v>3</v>
      </c>
    </row>
    <row r="48" spans="1:9" ht="45" x14ac:dyDescent="0.25">
      <c r="A48" s="183" t="s">
        <v>148</v>
      </c>
      <c r="B48" s="184" t="s">
        <v>209</v>
      </c>
      <c r="C48" s="184" t="s">
        <v>1141</v>
      </c>
      <c r="D48" s="185"/>
      <c r="E48" s="185"/>
      <c r="F48" s="185"/>
      <c r="G48" s="185"/>
      <c r="H48" s="184"/>
      <c r="I48" s="186">
        <v>5</v>
      </c>
    </row>
    <row r="49" spans="1:9" ht="30" x14ac:dyDescent="0.25">
      <c r="A49" s="183" t="s">
        <v>149</v>
      </c>
      <c r="B49" s="184" t="s">
        <v>27</v>
      </c>
      <c r="C49" s="184" t="s">
        <v>911</v>
      </c>
      <c r="D49" s="185"/>
      <c r="E49" s="185"/>
      <c r="F49" s="185"/>
      <c r="G49" s="185"/>
      <c r="H49" s="184"/>
      <c r="I49" s="186">
        <v>4</v>
      </c>
    </row>
    <row r="50" spans="1:9" ht="30.75" thickBot="1" x14ac:dyDescent="0.3">
      <c r="A50" s="456" t="s">
        <v>150</v>
      </c>
      <c r="B50" s="152" t="s">
        <v>1186</v>
      </c>
      <c r="C50" s="152" t="s">
        <v>910</v>
      </c>
      <c r="D50" s="172"/>
      <c r="E50" s="172"/>
      <c r="F50" s="172"/>
      <c r="G50" s="172"/>
      <c r="H50" s="152"/>
      <c r="I50" s="173">
        <v>5</v>
      </c>
    </row>
    <row r="51" spans="1:9" ht="15.75" thickBot="1" x14ac:dyDescent="0.3">
      <c r="A51" s="434"/>
      <c r="B51" s="435"/>
      <c r="C51" s="435"/>
      <c r="D51" s="434"/>
      <c r="E51" s="434"/>
      <c r="F51" s="434"/>
      <c r="G51" s="434"/>
      <c r="H51" s="435"/>
      <c r="I51" s="436"/>
    </row>
    <row r="52" spans="1:9" ht="15" x14ac:dyDescent="0.25">
      <c r="A52" s="457" t="s">
        <v>28</v>
      </c>
      <c r="B52" s="458" t="s">
        <v>29</v>
      </c>
      <c r="C52" s="154"/>
      <c r="D52" s="459"/>
      <c r="E52" s="459"/>
      <c r="F52" s="459"/>
      <c r="G52" s="459"/>
      <c r="H52" s="154"/>
      <c r="I52" s="460">
        <f>SUM(I53:I56)/4</f>
        <v>3</v>
      </c>
    </row>
    <row r="53" spans="1:9" ht="15" x14ac:dyDescent="0.25">
      <c r="A53" s="165" t="s">
        <v>151</v>
      </c>
      <c r="B53" s="155" t="s">
        <v>30</v>
      </c>
      <c r="C53" s="155" t="s">
        <v>363</v>
      </c>
      <c r="D53" s="166"/>
      <c r="E53" s="166"/>
      <c r="F53" s="166"/>
      <c r="G53" s="166"/>
      <c r="H53" s="155"/>
      <c r="I53" s="167">
        <v>4</v>
      </c>
    </row>
    <row r="54" spans="1:9" ht="30" x14ac:dyDescent="0.25">
      <c r="A54" s="165" t="s">
        <v>152</v>
      </c>
      <c r="B54" s="155" t="s">
        <v>31</v>
      </c>
      <c r="C54" s="155" t="s">
        <v>928</v>
      </c>
      <c r="D54" s="166"/>
      <c r="E54" s="166"/>
      <c r="F54" s="166"/>
      <c r="G54" s="166"/>
      <c r="H54" s="155"/>
      <c r="I54" s="167">
        <v>3</v>
      </c>
    </row>
    <row r="55" spans="1:9" ht="15" x14ac:dyDescent="0.25">
      <c r="A55" s="165" t="s">
        <v>153</v>
      </c>
      <c r="B55" s="155" t="s">
        <v>32</v>
      </c>
      <c r="C55" s="155" t="s">
        <v>257</v>
      </c>
      <c r="D55" s="166"/>
      <c r="E55" s="166"/>
      <c r="F55" s="166"/>
      <c r="G55" s="166"/>
      <c r="H55" s="155"/>
      <c r="I55" s="167">
        <v>0</v>
      </c>
    </row>
    <row r="56" spans="1:9" ht="15.75" thickBot="1" x14ac:dyDescent="0.3">
      <c r="A56" s="461" t="s">
        <v>154</v>
      </c>
      <c r="B56" s="462" t="s">
        <v>33</v>
      </c>
      <c r="C56" s="462" t="s">
        <v>1142</v>
      </c>
      <c r="D56" s="463"/>
      <c r="E56" s="463"/>
      <c r="F56" s="463"/>
      <c r="G56" s="463"/>
      <c r="H56" s="462"/>
      <c r="I56" s="464">
        <v>5</v>
      </c>
    </row>
    <row r="57" spans="1:9" ht="15.75" thickBot="1" x14ac:dyDescent="0.3">
      <c r="A57" s="434"/>
      <c r="B57" s="435"/>
      <c r="C57" s="435"/>
      <c r="D57" s="434"/>
      <c r="E57" s="434"/>
      <c r="F57" s="434"/>
      <c r="G57" s="434"/>
      <c r="H57" s="435"/>
      <c r="I57" s="436"/>
    </row>
    <row r="58" spans="1:9" x14ac:dyDescent="0.35">
      <c r="A58" s="465" t="s">
        <v>34</v>
      </c>
      <c r="B58" s="466" t="s">
        <v>211</v>
      </c>
      <c r="C58" s="156"/>
      <c r="D58" s="467"/>
      <c r="E58" s="467"/>
      <c r="F58" s="467"/>
      <c r="G58" s="467"/>
      <c r="H58" s="156"/>
      <c r="I58" s="468">
        <f>SUM(I59:I65)/7</f>
        <v>3.4285714285714284</v>
      </c>
    </row>
    <row r="59" spans="1:9" ht="29" x14ac:dyDescent="0.35">
      <c r="A59" s="190" t="s">
        <v>155</v>
      </c>
      <c r="B59" s="391" t="s">
        <v>35</v>
      </c>
      <c r="C59" s="391" t="s">
        <v>258</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934</v>
      </c>
      <c r="D62" s="384"/>
      <c r="E62" s="384"/>
      <c r="F62" s="384"/>
      <c r="G62" s="384"/>
      <c r="H62" s="391"/>
      <c r="I62" s="333">
        <v>4</v>
      </c>
    </row>
    <row r="63" spans="1:9" ht="29" x14ac:dyDescent="0.35">
      <c r="A63" s="190" t="s">
        <v>159</v>
      </c>
      <c r="B63" s="391" t="s">
        <v>37</v>
      </c>
      <c r="C63" s="391" t="s">
        <v>362</v>
      </c>
      <c r="D63" s="384"/>
      <c r="E63" s="384"/>
      <c r="F63" s="384"/>
      <c r="G63" s="384"/>
      <c r="H63" s="391"/>
      <c r="I63" s="333">
        <v>3</v>
      </c>
    </row>
    <row r="64" spans="1:9" ht="29" x14ac:dyDescent="0.35">
      <c r="A64" s="190" t="s">
        <v>160</v>
      </c>
      <c r="B64" s="391" t="s">
        <v>38</v>
      </c>
      <c r="C64" s="391" t="s">
        <v>262</v>
      </c>
      <c r="D64" s="384"/>
      <c r="E64" s="384"/>
      <c r="F64" s="384"/>
      <c r="G64" s="384"/>
      <c r="H64" s="391"/>
      <c r="I64" s="333">
        <v>3</v>
      </c>
    </row>
    <row r="65" spans="1:9" ht="29.5" thickBot="1" x14ac:dyDescent="0.4">
      <c r="A65" s="420" t="s">
        <v>161</v>
      </c>
      <c r="B65" s="392" t="s">
        <v>39</v>
      </c>
      <c r="C65" s="392" t="s">
        <v>328</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SUM(I68:I76)/9</f>
        <v>2.6666666666666665</v>
      </c>
    </row>
    <row r="68" spans="1:9" x14ac:dyDescent="0.35">
      <c r="A68" s="338" t="s">
        <v>162</v>
      </c>
      <c r="B68" s="139" t="s">
        <v>42</v>
      </c>
      <c r="C68" s="141" t="s">
        <v>1085</v>
      </c>
      <c r="D68" s="140"/>
      <c r="E68" s="140"/>
      <c r="F68" s="140"/>
      <c r="G68" s="140"/>
      <c r="H68" s="141"/>
      <c r="I68" s="142">
        <v>1</v>
      </c>
    </row>
    <row r="69" spans="1:9" ht="43.5" x14ac:dyDescent="0.35">
      <c r="A69" s="338" t="s">
        <v>163</v>
      </c>
      <c r="B69" s="139" t="s">
        <v>99</v>
      </c>
      <c r="C69" s="141" t="s">
        <v>1143</v>
      </c>
      <c r="D69" s="140"/>
      <c r="E69" s="140"/>
      <c r="F69" s="140"/>
      <c r="G69" s="140"/>
      <c r="H69" s="141"/>
      <c r="I69" s="142">
        <v>1</v>
      </c>
    </row>
    <row r="70" spans="1:9" ht="58" x14ac:dyDescent="0.35">
      <c r="A70" s="338" t="s">
        <v>164</v>
      </c>
      <c r="B70" s="139" t="s">
        <v>43</v>
      </c>
      <c r="C70" s="141" t="s">
        <v>1084</v>
      </c>
      <c r="D70" s="140"/>
      <c r="E70" s="140"/>
      <c r="F70" s="140"/>
      <c r="G70" s="140"/>
      <c r="H70" s="141"/>
      <c r="I70" s="142">
        <v>3</v>
      </c>
    </row>
    <row r="71" spans="1:9" x14ac:dyDescent="0.35">
      <c r="A71" s="338" t="s">
        <v>165</v>
      </c>
      <c r="B71" s="139" t="s">
        <v>44</v>
      </c>
      <c r="C71" s="141" t="s">
        <v>1144</v>
      </c>
      <c r="D71" s="140"/>
      <c r="E71" s="140"/>
      <c r="F71" s="140"/>
      <c r="G71" s="140"/>
      <c r="H71" s="141"/>
      <c r="I71" s="142">
        <v>3</v>
      </c>
    </row>
    <row r="72" spans="1:9" x14ac:dyDescent="0.35">
      <c r="A72" s="338" t="s">
        <v>166</v>
      </c>
      <c r="B72" s="139" t="s">
        <v>100</v>
      </c>
      <c r="C72" s="141" t="s">
        <v>410</v>
      </c>
      <c r="D72" s="140"/>
      <c r="E72" s="140"/>
      <c r="F72" s="140"/>
      <c r="G72" s="140"/>
      <c r="H72" s="141"/>
      <c r="I72" s="142">
        <v>4</v>
      </c>
    </row>
    <row r="73" spans="1:9" ht="29" x14ac:dyDescent="0.35">
      <c r="A73" s="338" t="s">
        <v>167</v>
      </c>
      <c r="B73" s="339" t="s">
        <v>45</v>
      </c>
      <c r="C73" s="175" t="s">
        <v>1145</v>
      </c>
      <c r="D73" s="174"/>
      <c r="E73" s="174"/>
      <c r="F73" s="174"/>
      <c r="G73" s="174"/>
      <c r="H73" s="175"/>
      <c r="I73" s="176">
        <v>3</v>
      </c>
    </row>
    <row r="74" spans="1:9" ht="29" x14ac:dyDescent="0.35">
      <c r="A74" s="338" t="s">
        <v>232</v>
      </c>
      <c r="B74" s="339" t="s">
        <v>233</v>
      </c>
      <c r="C74" s="175" t="s">
        <v>1086</v>
      </c>
      <c r="D74" s="174"/>
      <c r="E74" s="174"/>
      <c r="F74" s="174"/>
      <c r="G74" s="174"/>
      <c r="H74" s="175"/>
      <c r="I74" s="176">
        <v>3</v>
      </c>
    </row>
    <row r="75" spans="1:9" ht="29" x14ac:dyDescent="0.35">
      <c r="A75" s="338" t="s">
        <v>234</v>
      </c>
      <c r="B75" s="139" t="s">
        <v>235</v>
      </c>
      <c r="C75" s="175" t="s">
        <v>1086</v>
      </c>
      <c r="D75" s="174"/>
      <c r="E75" s="174"/>
      <c r="F75" s="174"/>
      <c r="G75" s="174"/>
      <c r="H75" s="175"/>
      <c r="I75" s="176">
        <v>3</v>
      </c>
    </row>
    <row r="76" spans="1:9" ht="29.5" thickBot="1" x14ac:dyDescent="0.4">
      <c r="A76" s="474" t="s">
        <v>236</v>
      </c>
      <c r="B76" s="397" t="s">
        <v>237</v>
      </c>
      <c r="C76" s="398" t="s">
        <v>1086</v>
      </c>
      <c r="D76" s="398"/>
      <c r="E76" s="398"/>
      <c r="F76" s="398"/>
      <c r="G76" s="398"/>
      <c r="H76" s="398"/>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4</v>
      </c>
    </row>
    <row r="79" spans="1:9" ht="29" x14ac:dyDescent="0.35">
      <c r="A79" s="162" t="s">
        <v>168</v>
      </c>
      <c r="B79" s="157" t="s">
        <v>213</v>
      </c>
      <c r="C79" s="157" t="s">
        <v>943</v>
      </c>
      <c r="D79" s="163"/>
      <c r="E79" s="163"/>
      <c r="F79" s="163"/>
      <c r="G79" s="163"/>
      <c r="H79" s="157"/>
      <c r="I79" s="164">
        <v>3</v>
      </c>
    </row>
    <row r="80" spans="1:9" ht="15" thickBot="1" x14ac:dyDescent="0.4">
      <c r="A80" s="480" t="s">
        <v>169</v>
      </c>
      <c r="B80" s="481" t="s">
        <v>48</v>
      </c>
      <c r="C80" s="481" t="s">
        <v>260</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SUM(I83:I87)/5</f>
        <v>2.6</v>
      </c>
    </row>
    <row r="83" spans="1:9" x14ac:dyDescent="0.35">
      <c r="A83" s="136" t="s">
        <v>170</v>
      </c>
      <c r="B83" s="138" t="s">
        <v>214</v>
      </c>
      <c r="C83" s="138" t="s">
        <v>317</v>
      </c>
      <c r="D83" s="137"/>
      <c r="E83" s="137"/>
      <c r="F83" s="137"/>
      <c r="G83" s="137"/>
      <c r="H83" s="138"/>
      <c r="I83" s="334">
        <v>0</v>
      </c>
    </row>
    <row r="84" spans="1:9" x14ac:dyDescent="0.35">
      <c r="A84" s="136" t="s">
        <v>171</v>
      </c>
      <c r="B84" s="138" t="s">
        <v>51</v>
      </c>
      <c r="C84" s="138" t="s">
        <v>869</v>
      </c>
      <c r="D84" s="137"/>
      <c r="E84" s="137"/>
      <c r="F84" s="137"/>
      <c r="G84" s="137"/>
      <c r="H84" s="138"/>
      <c r="I84" s="334">
        <v>4</v>
      </c>
    </row>
    <row r="85" spans="1:9" ht="29" x14ac:dyDescent="0.35">
      <c r="A85" s="136" t="s">
        <v>872</v>
      </c>
      <c r="B85" s="138" t="s">
        <v>52</v>
      </c>
      <c r="C85" s="138" t="s">
        <v>364</v>
      </c>
      <c r="D85" s="137"/>
      <c r="E85" s="137"/>
      <c r="F85" s="137"/>
      <c r="G85" s="137"/>
      <c r="H85" s="138"/>
      <c r="I85" s="334">
        <v>3</v>
      </c>
    </row>
    <row r="86" spans="1:9" ht="29" x14ac:dyDescent="0.35">
      <c r="A86" s="136" t="s">
        <v>172</v>
      </c>
      <c r="B86" s="210" t="s">
        <v>53</v>
      </c>
      <c r="C86" s="138" t="s">
        <v>264</v>
      </c>
      <c r="D86" s="137"/>
      <c r="E86" s="137"/>
      <c r="F86" s="137"/>
      <c r="G86" s="137"/>
      <c r="H86" s="138"/>
      <c r="I86" s="334">
        <v>3</v>
      </c>
    </row>
    <row r="87" spans="1:9" ht="29.5" thickBot="1" x14ac:dyDescent="0.4">
      <c r="A87" s="485" t="s">
        <v>173</v>
      </c>
      <c r="B87" s="143" t="s">
        <v>215</v>
      </c>
      <c r="C87" s="143" t="s">
        <v>264</v>
      </c>
      <c r="D87" s="144"/>
      <c r="E87" s="144"/>
      <c r="F87" s="144"/>
      <c r="G87" s="144"/>
      <c r="H87" s="143"/>
      <c r="I87" s="597">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SUM(I90:I94)/5</f>
        <v>3.4</v>
      </c>
    </row>
    <row r="90" spans="1:9" x14ac:dyDescent="0.35">
      <c r="A90" s="187" t="s">
        <v>174</v>
      </c>
      <c r="B90" s="188" t="s">
        <v>56</v>
      </c>
      <c r="C90" s="188" t="s">
        <v>338</v>
      </c>
      <c r="D90" s="189"/>
      <c r="E90" s="189"/>
      <c r="F90" s="189"/>
      <c r="G90" s="189"/>
      <c r="H90" s="188"/>
      <c r="I90" s="327">
        <v>4</v>
      </c>
    </row>
    <row r="91" spans="1:9" x14ac:dyDescent="0.35">
      <c r="A91" s="187" t="s">
        <v>175</v>
      </c>
      <c r="B91" s="188" t="s">
        <v>101</v>
      </c>
      <c r="C91" s="188" t="s">
        <v>960</v>
      </c>
      <c r="D91" s="189"/>
      <c r="E91" s="189"/>
      <c r="F91" s="189"/>
      <c r="G91" s="189"/>
      <c r="H91" s="188"/>
      <c r="I91" s="327">
        <v>2</v>
      </c>
    </row>
    <row r="92" spans="1:9" x14ac:dyDescent="0.35">
      <c r="A92" s="187" t="s">
        <v>873</v>
      </c>
      <c r="B92" s="188" t="s">
        <v>57</v>
      </c>
      <c r="C92" s="188" t="s">
        <v>333</v>
      </c>
      <c r="D92" s="189"/>
      <c r="E92" s="189"/>
      <c r="F92" s="189"/>
      <c r="G92" s="189"/>
      <c r="H92" s="188"/>
      <c r="I92" s="327">
        <v>3</v>
      </c>
    </row>
    <row r="93" spans="1:9" x14ac:dyDescent="0.35">
      <c r="A93" s="187" t="s">
        <v>176</v>
      </c>
      <c r="B93" s="188" t="s">
        <v>58</v>
      </c>
      <c r="C93" s="188" t="s">
        <v>334</v>
      </c>
      <c r="D93" s="189"/>
      <c r="E93" s="189"/>
      <c r="F93" s="189"/>
      <c r="G93" s="189"/>
      <c r="H93" s="188"/>
      <c r="I93" s="327">
        <v>5</v>
      </c>
    </row>
    <row r="94" spans="1:9" ht="15" thickBot="1" x14ac:dyDescent="0.4">
      <c r="A94" s="441" t="s">
        <v>177</v>
      </c>
      <c r="B94" s="159" t="s">
        <v>59</v>
      </c>
      <c r="C94" s="159" t="s">
        <v>365</v>
      </c>
      <c r="D94" s="177"/>
      <c r="E94" s="177"/>
      <c r="F94" s="177"/>
      <c r="G94" s="177"/>
      <c r="H94" s="159"/>
      <c r="I94" s="442">
        <v>3</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ht="15" thickTop="1" x14ac:dyDescent="0.35">
      <c r="A120" s="537" t="s">
        <v>72</v>
      </c>
      <c r="B120" s="538" t="s">
        <v>73</v>
      </c>
      <c r="C120" s="539"/>
      <c r="D120" s="540"/>
      <c r="E120" s="540"/>
      <c r="F120" s="540"/>
      <c r="G120" s="540"/>
      <c r="H120" s="539"/>
      <c r="I120" s="541">
        <f>SUM(I121:I123)/3</f>
        <v>2</v>
      </c>
    </row>
    <row r="121" spans="1:10" x14ac:dyDescent="0.35">
      <c r="A121" s="529" t="s">
        <v>198</v>
      </c>
      <c r="B121" s="580" t="s">
        <v>238</v>
      </c>
      <c r="C121" s="184" t="s">
        <v>977</v>
      </c>
      <c r="D121" s="185"/>
      <c r="E121" s="185"/>
      <c r="F121" s="185"/>
      <c r="G121" s="185"/>
      <c r="H121" s="184"/>
      <c r="I121" s="530">
        <v>2</v>
      </c>
    </row>
    <row r="122" spans="1:10" x14ac:dyDescent="0.35">
      <c r="A122" s="529" t="s">
        <v>199</v>
      </c>
      <c r="B122" s="580" t="s">
        <v>239</v>
      </c>
      <c r="C122" s="184" t="s">
        <v>976</v>
      </c>
      <c r="D122" s="185"/>
      <c r="E122" s="185"/>
      <c r="F122" s="185"/>
      <c r="G122" s="185"/>
      <c r="H122" s="184"/>
      <c r="I122" s="530">
        <v>3</v>
      </c>
    </row>
    <row r="123" spans="1:10" ht="29.5" thickBot="1" x14ac:dyDescent="0.4">
      <c r="A123" s="531" t="s">
        <v>200</v>
      </c>
      <c r="B123" s="581" t="s">
        <v>240</v>
      </c>
      <c r="C123" s="532" t="s">
        <v>276</v>
      </c>
      <c r="D123" s="533"/>
      <c r="E123" s="533"/>
      <c r="F123" s="533"/>
      <c r="G123" s="533"/>
      <c r="H123" s="532"/>
      <c r="I123" s="534">
        <v>1</v>
      </c>
    </row>
    <row r="124" spans="1:10" ht="15" thickTop="1" x14ac:dyDescent="0.35"/>
    <row r="125" spans="1:10" ht="15" thickBot="1" x14ac:dyDescent="0.4">
      <c r="B125" s="526"/>
      <c r="C125" s="488"/>
    </row>
    <row r="126" spans="1:10" ht="15" customHeight="1" thickTop="1" thickBot="1" x14ac:dyDescent="0.4">
      <c r="B126" s="395" t="s">
        <v>84</v>
      </c>
      <c r="C126" s="605" t="s">
        <v>355</v>
      </c>
      <c r="D126" s="606"/>
      <c r="E126" s="606"/>
      <c r="F126" s="606"/>
      <c r="G126" s="606"/>
      <c r="H126" s="606"/>
      <c r="I126" s="607"/>
      <c r="J126" s="488"/>
    </row>
    <row r="127" spans="1:10" ht="15" thickTop="1" x14ac:dyDescent="0.35">
      <c r="C127" s="608"/>
      <c r="D127" s="609"/>
      <c r="E127" s="609"/>
      <c r="F127" s="609"/>
      <c r="G127" s="609"/>
      <c r="H127" s="609"/>
      <c r="I127" s="610"/>
      <c r="J127" s="488"/>
    </row>
    <row r="128" spans="1:10" x14ac:dyDescent="0.35">
      <c r="C128" s="608"/>
      <c r="D128" s="609"/>
      <c r="E128" s="609"/>
      <c r="F128" s="609"/>
      <c r="G128" s="609"/>
      <c r="H128" s="609"/>
      <c r="I128" s="610"/>
      <c r="J128" s="488"/>
    </row>
    <row r="129" spans="2:10" x14ac:dyDescent="0.35">
      <c r="B129" s="123"/>
      <c r="C129" s="608"/>
      <c r="D129" s="609"/>
      <c r="E129" s="609"/>
      <c r="F129" s="609"/>
      <c r="G129" s="609"/>
      <c r="H129" s="609"/>
      <c r="I129" s="610"/>
      <c r="J129" s="488"/>
    </row>
    <row r="130" spans="2:10" ht="15" thickBot="1" x14ac:dyDescent="0.4">
      <c r="B130" s="123"/>
      <c r="C130" s="611"/>
      <c r="D130" s="612"/>
      <c r="E130" s="612"/>
      <c r="F130" s="612"/>
      <c r="G130" s="612"/>
      <c r="H130" s="612"/>
      <c r="I130" s="613"/>
      <c r="J130" s="488"/>
    </row>
    <row r="131" spans="2:10" ht="15" thickTop="1" x14ac:dyDescent="0.35">
      <c r="B131" s="123"/>
      <c r="I131" s="489"/>
      <c r="J131" s="488"/>
    </row>
    <row r="132" spans="2:10" x14ac:dyDescent="0.35">
      <c r="B132" s="123"/>
      <c r="I132" s="489"/>
    </row>
    <row r="133" spans="2:10" x14ac:dyDescent="0.35">
      <c r="B133" s="123"/>
      <c r="I133" s="489"/>
    </row>
    <row r="134" spans="2:10" x14ac:dyDescent="0.35">
      <c r="B134" s="123"/>
      <c r="I134" s="489"/>
    </row>
    <row r="135" spans="2:10" x14ac:dyDescent="0.35">
      <c r="B135" s="123"/>
      <c r="I135" s="489"/>
    </row>
    <row r="136" spans="2:10" x14ac:dyDescent="0.35">
      <c r="B136" s="123"/>
      <c r="I136" s="489"/>
    </row>
    <row r="137" spans="2:10" x14ac:dyDescent="0.35">
      <c r="B137" s="123"/>
      <c r="I137" s="489"/>
    </row>
    <row r="138" spans="2:10" x14ac:dyDescent="0.35">
      <c r="B138" s="123"/>
      <c r="I138" s="489"/>
    </row>
    <row r="139" spans="2:10" x14ac:dyDescent="0.35">
      <c r="B139" s="123"/>
      <c r="I139" s="489"/>
    </row>
    <row r="140" spans="2:10" x14ac:dyDescent="0.35">
      <c r="B140" s="123"/>
      <c r="I140" s="489"/>
    </row>
    <row r="141" spans="2:10" x14ac:dyDescent="0.35">
      <c r="B141" s="123"/>
      <c r="I141" s="489"/>
    </row>
    <row r="142" spans="2:10" x14ac:dyDescent="0.35">
      <c r="B142" s="123"/>
      <c r="I142" s="489"/>
    </row>
    <row r="143" spans="2:10" x14ac:dyDescent="0.35">
      <c r="B143" s="123"/>
    </row>
  </sheetData>
  <mergeCells count="1">
    <mergeCell ref="C126:I130"/>
  </mergeCells>
  <pageMargins left="0.70866141732283472" right="0.70866141732283472" top="0.74803149606299213" bottom="0.74803149606299213" header="0.31496062992125984" footer="0.31496062992125984"/>
  <pageSetup scale="75" fitToHeight="0"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5">
      <c r="A1" s="91"/>
      <c r="B1" s="92" t="s">
        <v>1100</v>
      </c>
      <c r="C1" s="93" t="s">
        <v>1179</v>
      </c>
      <c r="F1" s="60" t="s">
        <v>104</v>
      </c>
      <c r="G1" s="94" t="s">
        <v>110</v>
      </c>
      <c r="H1" s="60" t="s">
        <v>105</v>
      </c>
      <c r="I1" s="60" t="s">
        <v>106</v>
      </c>
      <c r="J1" s="60" t="s">
        <v>107</v>
      </c>
      <c r="K1" s="94" t="s">
        <v>109</v>
      </c>
    </row>
    <row r="2" spans="1:11" ht="15" x14ac:dyDescent="0.2">
      <c r="A2" s="98"/>
      <c r="B2" s="99" t="s">
        <v>88</v>
      </c>
      <c r="C2" s="100" t="str">
        <f>'J. Meager-Pebble'!C3</f>
        <v>Meager-Pebble</v>
      </c>
    </row>
    <row r="3" spans="1:11" ht="15" x14ac:dyDescent="0.2">
      <c r="A3" s="98"/>
      <c r="B3" s="99" t="s">
        <v>89</v>
      </c>
      <c r="C3" s="318" t="str">
        <f>'J. Meager-Pebble'!C4</f>
        <v>Pemberton</v>
      </c>
      <c r="E3" s="102" t="s">
        <v>116</v>
      </c>
      <c r="F3" s="102" t="s">
        <v>111</v>
      </c>
      <c r="G3" s="102" t="s">
        <v>117</v>
      </c>
      <c r="H3" s="102" t="s">
        <v>112</v>
      </c>
      <c r="I3" s="102" t="s">
        <v>113</v>
      </c>
      <c r="J3" s="102" t="s">
        <v>114</v>
      </c>
      <c r="K3" s="102" t="s">
        <v>441</v>
      </c>
    </row>
    <row r="4" spans="1:11" ht="15" x14ac:dyDescent="0.2">
      <c r="A4" s="98"/>
      <c r="B4" s="99" t="s">
        <v>87</v>
      </c>
      <c r="C4" s="318" t="str">
        <f>'J. Meager-Pebble'!C5</f>
        <v>North Vancouver</v>
      </c>
      <c r="E4" s="103"/>
      <c r="F4" s="146">
        <f>C51</f>
        <v>3</v>
      </c>
      <c r="G4" s="146">
        <f>(C40+C57+C45+C95)/4</f>
        <v>2.8363095238095237</v>
      </c>
      <c r="H4" s="146">
        <f>C34</f>
        <v>2</v>
      </c>
      <c r="I4" s="146">
        <f>C66</f>
        <v>2.6666666666666665</v>
      </c>
      <c r="J4" s="146">
        <f>(C9+C25+C113)/3</f>
        <v>4.2857142857142856</v>
      </c>
      <c r="K4" s="146">
        <f>(C77+C81+C88+C119)/4</f>
        <v>3</v>
      </c>
    </row>
    <row r="5" spans="1:11" ht="15" x14ac:dyDescent="0.25">
      <c r="A5" s="98"/>
      <c r="B5" s="101" t="s">
        <v>5</v>
      </c>
      <c r="C5" s="318" t="str">
        <f>'J. Meager-Pebble'!C6</f>
        <v>Chischa River/Akue Creek, 092J12/092J11</v>
      </c>
    </row>
    <row r="6" spans="1:11" ht="15" x14ac:dyDescent="0.2">
      <c r="A6" s="98"/>
      <c r="B6" s="101" t="s">
        <v>6</v>
      </c>
      <c r="C6" s="318" t="str">
        <f>'J. Meager-Pebble'!C7</f>
        <v>92J.053, 92J.063</v>
      </c>
    </row>
    <row r="7" spans="1:11" ht="15" x14ac:dyDescent="0.2">
      <c r="A7" s="6"/>
      <c r="B7" s="8"/>
      <c r="C7" s="7"/>
    </row>
    <row r="8" spans="1:11" ht="19.5" thickBot="1" x14ac:dyDescent="0.35">
      <c r="A8" s="6"/>
      <c r="B8" s="125" t="str">
        <f>'J. Meager-Pebble'!B9</f>
        <v>Meager-Pebble</v>
      </c>
      <c r="C8" s="7"/>
    </row>
    <row r="9" spans="1:11" ht="15" x14ac:dyDescent="0.25">
      <c r="A9" s="216" t="s">
        <v>7</v>
      </c>
      <c r="B9" s="217" t="s">
        <v>206</v>
      </c>
      <c r="C9" s="307">
        <f>'J. Meager-Pebble'!I10</f>
        <v>4.4285714285714288</v>
      </c>
    </row>
    <row r="10" spans="1:11" ht="15" x14ac:dyDescent="0.25">
      <c r="A10" s="222" t="s">
        <v>119</v>
      </c>
      <c r="B10" s="212" t="s">
        <v>94</v>
      </c>
      <c r="C10" s="291">
        <f>'J. Meager-Pebble'!I11</f>
        <v>5</v>
      </c>
    </row>
    <row r="11" spans="1:11" ht="15" x14ac:dyDescent="0.25">
      <c r="A11" s="222" t="s">
        <v>120</v>
      </c>
      <c r="B11" s="212" t="s">
        <v>8</v>
      </c>
      <c r="C11" s="291">
        <f>'J. Meager-Pebble'!I12</f>
        <v>5</v>
      </c>
    </row>
    <row r="12" spans="1:11" ht="15" x14ac:dyDescent="0.25">
      <c r="A12" s="222" t="s">
        <v>121</v>
      </c>
      <c r="B12" s="212" t="s">
        <v>224</v>
      </c>
      <c r="C12" s="291">
        <f>'J. Meager-Pebble'!I13</f>
        <v>5</v>
      </c>
    </row>
    <row r="13" spans="1:11" ht="15" x14ac:dyDescent="0.25">
      <c r="A13" s="222" t="s">
        <v>122</v>
      </c>
      <c r="B13" s="212" t="s">
        <v>92</v>
      </c>
      <c r="C13" s="291">
        <f>'J. Meager-Pebble'!I14</f>
        <v>5</v>
      </c>
    </row>
    <row r="14" spans="1:11" ht="15" x14ac:dyDescent="0.25">
      <c r="A14" s="222" t="s">
        <v>123</v>
      </c>
      <c r="B14" s="212" t="s">
        <v>91</v>
      </c>
      <c r="C14" s="291">
        <f>'J. Meager-Pebble'!I15</f>
        <v>5</v>
      </c>
    </row>
    <row r="15" spans="1:11" ht="15" x14ac:dyDescent="0.25">
      <c r="A15" s="222" t="s">
        <v>124</v>
      </c>
      <c r="B15" s="212" t="s">
        <v>93</v>
      </c>
      <c r="C15" s="291">
        <f>'J. Meager-Pebble'!I16</f>
        <v>5</v>
      </c>
    </row>
    <row r="16" spans="1:11" ht="15" x14ac:dyDescent="0.25">
      <c r="A16" s="222" t="s">
        <v>125</v>
      </c>
      <c r="B16" s="212" t="s">
        <v>203</v>
      </c>
      <c r="C16" s="291">
        <f>'J. Meager-Pebble'!I17</f>
        <v>5</v>
      </c>
    </row>
    <row r="17" spans="1:3" ht="15" x14ac:dyDescent="0.25">
      <c r="A17" s="222" t="s">
        <v>126</v>
      </c>
      <c r="B17" s="212" t="s">
        <v>9</v>
      </c>
      <c r="C17" s="291">
        <f>'J. Meager-Pebble'!I18</f>
        <v>3</v>
      </c>
    </row>
    <row r="18" spans="1:3" ht="15" x14ac:dyDescent="0.25">
      <c r="A18" s="222" t="s">
        <v>127</v>
      </c>
      <c r="B18" s="212" t="s">
        <v>10</v>
      </c>
      <c r="C18" s="291">
        <f>'J. Meager-Pebble'!I19</f>
        <v>5</v>
      </c>
    </row>
    <row r="19" spans="1:3" ht="15" x14ac:dyDescent="0.25">
      <c r="A19" s="222" t="s">
        <v>128</v>
      </c>
      <c r="B19" s="212" t="s">
        <v>96</v>
      </c>
      <c r="C19" s="291">
        <f>'J. Meager-Pebble'!I20</f>
        <v>5</v>
      </c>
    </row>
    <row r="20" spans="1:3" x14ac:dyDescent="0.35">
      <c r="A20" s="222" t="s">
        <v>129</v>
      </c>
      <c r="B20" s="212" t="s">
        <v>225</v>
      </c>
      <c r="C20" s="291">
        <f>'J. Meager-Pebble'!I21</f>
        <v>5</v>
      </c>
    </row>
    <row r="21" spans="1:3" x14ac:dyDescent="0.35">
      <c r="A21" s="222" t="s">
        <v>130</v>
      </c>
      <c r="B21" s="212" t="s">
        <v>204</v>
      </c>
      <c r="C21" s="291">
        <f>'J. Meager-Pebble'!I22</f>
        <v>3</v>
      </c>
    </row>
    <row r="22" spans="1:3" x14ac:dyDescent="0.35">
      <c r="A22" s="222" t="s">
        <v>131</v>
      </c>
      <c r="B22" s="212" t="s">
        <v>90</v>
      </c>
      <c r="C22" s="291">
        <f>'J. Meager-Pebble'!I23</f>
        <v>3</v>
      </c>
    </row>
    <row r="23" spans="1:3" ht="29.5" thickBot="1" x14ac:dyDescent="0.4">
      <c r="A23" s="433" t="s">
        <v>132</v>
      </c>
      <c r="B23" s="323" t="s">
        <v>226</v>
      </c>
      <c r="C23" s="292">
        <f>'J. Meager-Pebble'!I24</f>
        <v>3</v>
      </c>
    </row>
    <row r="24" spans="1:3" ht="15" thickBot="1" x14ac:dyDescent="0.4">
      <c r="A24" s="491"/>
      <c r="B24" s="492"/>
      <c r="C24" s="63"/>
    </row>
    <row r="25" spans="1:3" x14ac:dyDescent="0.35">
      <c r="A25" s="225" t="s">
        <v>11</v>
      </c>
      <c r="B25" s="226" t="s">
        <v>12</v>
      </c>
      <c r="C25" s="308">
        <f>'J. Meager-Pebble'!I26</f>
        <v>3.4285714285714284</v>
      </c>
    </row>
    <row r="26" spans="1:3" x14ac:dyDescent="0.35">
      <c r="A26" s="231" t="s">
        <v>133</v>
      </c>
      <c r="B26" s="213" t="s">
        <v>13</v>
      </c>
      <c r="C26" s="293">
        <f>'J. Meager-Pebble'!I27</f>
        <v>3</v>
      </c>
    </row>
    <row r="27" spans="1:3" x14ac:dyDescent="0.35">
      <c r="A27" s="231" t="s">
        <v>134</v>
      </c>
      <c r="B27" s="213" t="s">
        <v>205</v>
      </c>
      <c r="C27" s="293">
        <f>'J. Meager-Pebble'!I28</f>
        <v>4</v>
      </c>
    </row>
    <row r="28" spans="1:3" x14ac:dyDescent="0.35">
      <c r="A28" s="231" t="s">
        <v>135</v>
      </c>
      <c r="B28" s="213" t="s">
        <v>14</v>
      </c>
      <c r="C28" s="293">
        <f>'J. Meager-Pebble'!I29</f>
        <v>4</v>
      </c>
    </row>
    <row r="29" spans="1:3" x14ac:dyDescent="0.35">
      <c r="A29" s="231" t="s">
        <v>136</v>
      </c>
      <c r="B29" s="213" t="s">
        <v>15</v>
      </c>
      <c r="C29" s="293">
        <f>'J. Meager-Pebble'!I30</f>
        <v>4</v>
      </c>
    </row>
    <row r="30" spans="1:3" x14ac:dyDescent="0.35">
      <c r="A30" s="231" t="s">
        <v>137</v>
      </c>
      <c r="B30" s="213" t="s">
        <v>16</v>
      </c>
      <c r="C30" s="293">
        <f>'J. Meager-Pebble'!I31</f>
        <v>4</v>
      </c>
    </row>
    <row r="31" spans="1:3" ht="29" x14ac:dyDescent="0.35">
      <c r="A31" s="325" t="s">
        <v>138</v>
      </c>
      <c r="B31" s="326" t="s">
        <v>207</v>
      </c>
      <c r="C31" s="293">
        <f>'J. Meager-Pebble'!I32</f>
        <v>2</v>
      </c>
    </row>
    <row r="32" spans="1:3" ht="15" thickBot="1" x14ac:dyDescent="0.4">
      <c r="A32" s="494" t="s">
        <v>139</v>
      </c>
      <c r="B32" s="232" t="s">
        <v>17</v>
      </c>
      <c r="C32" s="294">
        <f>'J. Meager-Pebble'!I33</f>
        <v>3</v>
      </c>
    </row>
    <row r="33" spans="1:3" ht="15" thickBot="1" x14ac:dyDescent="0.4">
      <c r="A33" s="491"/>
      <c r="B33" s="492"/>
      <c r="C33" s="63"/>
    </row>
    <row r="34" spans="1:3" x14ac:dyDescent="0.35">
      <c r="A34" s="30" t="s">
        <v>18</v>
      </c>
      <c r="B34" s="31" t="s">
        <v>19</v>
      </c>
      <c r="C34" s="84">
        <f>'J. Meager-Pebble'!I35</f>
        <v>2</v>
      </c>
    </row>
    <row r="35" spans="1:3" x14ac:dyDescent="0.35">
      <c r="A35" s="32" t="s">
        <v>140</v>
      </c>
      <c r="B35" s="10" t="s">
        <v>97</v>
      </c>
      <c r="C35" s="69">
        <f>'J. Meager-Pebble'!I36</f>
        <v>1</v>
      </c>
    </row>
    <row r="36" spans="1:3" x14ac:dyDescent="0.35">
      <c r="A36" s="32" t="s">
        <v>141</v>
      </c>
      <c r="B36" s="10" t="s">
        <v>20</v>
      </c>
      <c r="C36" s="295">
        <f>'J. Meager-Pebble'!I37</f>
        <v>2</v>
      </c>
    </row>
    <row r="37" spans="1:3" x14ac:dyDescent="0.35">
      <c r="A37" s="32" t="s">
        <v>142</v>
      </c>
      <c r="B37" s="10" t="s">
        <v>21</v>
      </c>
      <c r="C37" s="295">
        <f>'J. Meager-Pebble'!I38</f>
        <v>3</v>
      </c>
    </row>
    <row r="38" spans="1:3" ht="15" thickBot="1" x14ac:dyDescent="0.4">
      <c r="A38" s="32" t="s">
        <v>143</v>
      </c>
      <c r="B38" s="33" t="s">
        <v>86</v>
      </c>
      <c r="C38" s="295">
        <f>'J. Meager-Pebble'!I39</f>
        <v>2</v>
      </c>
    </row>
    <row r="39" spans="1:3" ht="15" thickBot="1" x14ac:dyDescent="0.4">
      <c r="A39" s="24"/>
      <c r="B39" s="25"/>
      <c r="C39" s="64"/>
    </row>
    <row r="40" spans="1:3" ht="29" x14ac:dyDescent="0.35">
      <c r="A40" s="36" t="s">
        <v>22</v>
      </c>
      <c r="B40" s="37" t="s">
        <v>227</v>
      </c>
      <c r="C40" s="85">
        <f>'J. Meager-Pebble'!I41</f>
        <v>3.6666666666666665</v>
      </c>
    </row>
    <row r="41" spans="1:3" x14ac:dyDescent="0.35">
      <c r="A41" s="38" t="s">
        <v>144</v>
      </c>
      <c r="B41" s="11" t="s">
        <v>23</v>
      </c>
      <c r="C41" s="71">
        <f>'J. Meager-Pebble'!I42</f>
        <v>3</v>
      </c>
    </row>
    <row r="42" spans="1:3" ht="29" x14ac:dyDescent="0.35">
      <c r="A42" s="111" t="s">
        <v>145</v>
      </c>
      <c r="B42" s="112" t="s">
        <v>228</v>
      </c>
      <c r="C42" s="297">
        <f>'J. Meager-Pebble'!I43</f>
        <v>5</v>
      </c>
    </row>
    <row r="43" spans="1:3" ht="15" thickBot="1" x14ac:dyDescent="0.4">
      <c r="A43" s="38" t="s">
        <v>146</v>
      </c>
      <c r="B43" s="39" t="s">
        <v>24</v>
      </c>
      <c r="C43" s="297">
        <f>'J. Meager-Pebble'!I44</f>
        <v>3</v>
      </c>
    </row>
    <row r="44" spans="1:3" ht="15" thickBot="1" x14ac:dyDescent="0.4">
      <c r="A44" s="24"/>
      <c r="B44" s="25"/>
      <c r="C44" s="63"/>
    </row>
    <row r="45" spans="1:3" x14ac:dyDescent="0.35">
      <c r="A45" s="40" t="s">
        <v>25</v>
      </c>
      <c r="B45" s="41" t="s">
        <v>26</v>
      </c>
      <c r="C45" s="86">
        <f>'J. Meager-Pebble'!I46</f>
        <v>4.25</v>
      </c>
    </row>
    <row r="46" spans="1:3" x14ac:dyDescent="0.35">
      <c r="A46" s="42" t="s">
        <v>147</v>
      </c>
      <c r="B46" s="12" t="s">
        <v>208</v>
      </c>
      <c r="C46" s="73">
        <f>'J. Meager-Pebble'!I47</f>
        <v>3</v>
      </c>
    </row>
    <row r="47" spans="1:3" x14ac:dyDescent="0.35">
      <c r="A47" s="42" t="s">
        <v>148</v>
      </c>
      <c r="B47" s="12" t="s">
        <v>209</v>
      </c>
      <c r="C47" s="299">
        <f>'J. Meager-Pebble'!I48</f>
        <v>5</v>
      </c>
    </row>
    <row r="48" spans="1:3" x14ac:dyDescent="0.35">
      <c r="A48" s="42" t="s">
        <v>149</v>
      </c>
      <c r="B48" s="12" t="s">
        <v>27</v>
      </c>
      <c r="C48" s="299">
        <f>'J. Meager-Pebble'!I49</f>
        <v>4</v>
      </c>
    </row>
    <row r="49" spans="1:3" ht="15" thickBot="1" x14ac:dyDescent="0.4">
      <c r="A49" s="42" t="s">
        <v>150</v>
      </c>
      <c r="B49" s="43" t="s">
        <v>210</v>
      </c>
      <c r="C49" s="299">
        <f>'J. Meager-Pebble'!I50</f>
        <v>5</v>
      </c>
    </row>
    <row r="50" spans="1:3" ht="15" thickBot="1" x14ac:dyDescent="0.4">
      <c r="A50" s="24"/>
      <c r="B50" s="25"/>
      <c r="C50" s="63"/>
    </row>
    <row r="51" spans="1:3" x14ac:dyDescent="0.35">
      <c r="A51" s="44" t="s">
        <v>28</v>
      </c>
      <c r="B51" s="45" t="s">
        <v>29</v>
      </c>
      <c r="C51" s="87">
        <f>'J. Meager-Pebble'!I52</f>
        <v>3</v>
      </c>
    </row>
    <row r="52" spans="1:3" x14ac:dyDescent="0.35">
      <c r="A52" s="46" t="s">
        <v>151</v>
      </c>
      <c r="B52" s="13" t="s">
        <v>30</v>
      </c>
      <c r="C52" s="75">
        <f>'J. Meager-Pebble'!I53</f>
        <v>4</v>
      </c>
    </row>
    <row r="53" spans="1:3" x14ac:dyDescent="0.35">
      <c r="A53" s="46" t="s">
        <v>152</v>
      </c>
      <c r="B53" s="13" t="s">
        <v>31</v>
      </c>
      <c r="C53" s="301">
        <f>'J. Meager-Pebble'!I54</f>
        <v>3</v>
      </c>
    </row>
    <row r="54" spans="1:3" x14ac:dyDescent="0.35">
      <c r="A54" s="46" t="s">
        <v>153</v>
      </c>
      <c r="B54" s="13" t="s">
        <v>32</v>
      </c>
      <c r="C54" s="301">
        <f>'J. Meager-Pebble'!I55</f>
        <v>0</v>
      </c>
    </row>
    <row r="55" spans="1:3" ht="15" thickBot="1" x14ac:dyDescent="0.4">
      <c r="A55" s="46" t="s">
        <v>154</v>
      </c>
      <c r="B55" s="47" t="s">
        <v>33</v>
      </c>
      <c r="C55" s="301">
        <f>'J. Meager-Pebble'!I56</f>
        <v>5</v>
      </c>
    </row>
    <row r="56" spans="1:3" ht="15" thickBot="1" x14ac:dyDescent="0.4">
      <c r="A56" s="24"/>
      <c r="B56" s="25"/>
      <c r="C56" s="63"/>
    </row>
    <row r="57" spans="1:3" x14ac:dyDescent="0.35">
      <c r="A57" s="48" t="s">
        <v>34</v>
      </c>
      <c r="B57" s="49" t="s">
        <v>211</v>
      </c>
      <c r="C57" s="88">
        <f>'J. Meager-Pebble'!I58</f>
        <v>3.4285714285714284</v>
      </c>
    </row>
    <row r="58" spans="1:3" x14ac:dyDescent="0.35">
      <c r="A58" s="50" t="s">
        <v>155</v>
      </c>
      <c r="B58" s="14" t="s">
        <v>35</v>
      </c>
      <c r="C58" s="77">
        <f>'J. Meager-Pebble'!I59</f>
        <v>3</v>
      </c>
    </row>
    <row r="59" spans="1:3" x14ac:dyDescent="0.35">
      <c r="A59" s="50" t="s">
        <v>156</v>
      </c>
      <c r="B59" s="14" t="s">
        <v>212</v>
      </c>
      <c r="C59" s="303">
        <f>'J. Meager-Pebble'!I60</f>
        <v>3</v>
      </c>
    </row>
    <row r="60" spans="1:3" x14ac:dyDescent="0.35">
      <c r="A60" s="50" t="s">
        <v>157</v>
      </c>
      <c r="B60" s="14" t="s">
        <v>98</v>
      </c>
      <c r="C60" s="303">
        <f>'J. Meager-Pebble'!I61</f>
        <v>3</v>
      </c>
    </row>
    <row r="61" spans="1:3" x14ac:dyDescent="0.35">
      <c r="A61" s="50" t="s">
        <v>158</v>
      </c>
      <c r="B61" s="14" t="s">
        <v>36</v>
      </c>
      <c r="C61" s="303">
        <f>'J. Meager-Pebble'!I62</f>
        <v>4</v>
      </c>
    </row>
    <row r="62" spans="1:3" x14ac:dyDescent="0.35">
      <c r="A62" s="50" t="s">
        <v>159</v>
      </c>
      <c r="B62" s="14" t="s">
        <v>37</v>
      </c>
      <c r="C62" s="303">
        <f>'J. Meager-Pebble'!I63</f>
        <v>3</v>
      </c>
    </row>
    <row r="63" spans="1:3" x14ac:dyDescent="0.35">
      <c r="A63" s="114" t="s">
        <v>160</v>
      </c>
      <c r="B63" s="115" t="s">
        <v>38</v>
      </c>
      <c r="C63" s="303">
        <f>'J. Meager-Pebble'!I64</f>
        <v>3</v>
      </c>
    </row>
    <row r="64" spans="1:3" ht="15" thickBot="1" x14ac:dyDescent="0.4">
      <c r="A64" s="50" t="s">
        <v>161</v>
      </c>
      <c r="B64" s="51" t="s">
        <v>39</v>
      </c>
      <c r="C64" s="303">
        <f>'J. Meager-Pebble'!I65</f>
        <v>5</v>
      </c>
    </row>
    <row r="65" spans="1:3" ht="15" thickBot="1" x14ac:dyDescent="0.4">
      <c r="A65" s="24"/>
      <c r="B65" s="25"/>
      <c r="C65" s="63"/>
    </row>
    <row r="66" spans="1:3" x14ac:dyDescent="0.35">
      <c r="A66" s="52" t="s">
        <v>40</v>
      </c>
      <c r="B66" s="53" t="s">
        <v>41</v>
      </c>
      <c r="C66" s="89">
        <f>'J. Meager-Pebble'!I67</f>
        <v>2.6666666666666665</v>
      </c>
    </row>
    <row r="67" spans="1:3" x14ac:dyDescent="0.35">
      <c r="A67" s="54" t="s">
        <v>162</v>
      </c>
      <c r="B67" s="15" t="s">
        <v>42</v>
      </c>
      <c r="C67" s="79">
        <f>'J. Meager-Pebble'!I68</f>
        <v>1</v>
      </c>
    </row>
    <row r="68" spans="1:3" x14ac:dyDescent="0.35">
      <c r="A68" s="54" t="s">
        <v>163</v>
      </c>
      <c r="B68" s="15" t="s">
        <v>99</v>
      </c>
      <c r="C68" s="304">
        <f>'J. Meager-Pebble'!I69</f>
        <v>1</v>
      </c>
    </row>
    <row r="69" spans="1:3" x14ac:dyDescent="0.35">
      <c r="A69" s="54" t="s">
        <v>164</v>
      </c>
      <c r="B69" s="15" t="s">
        <v>43</v>
      </c>
      <c r="C69" s="304">
        <f>'J. Meager-Pebble'!I70</f>
        <v>3</v>
      </c>
    </row>
    <row r="70" spans="1:3" x14ac:dyDescent="0.35">
      <c r="A70" s="54" t="s">
        <v>165</v>
      </c>
      <c r="B70" s="15" t="s">
        <v>44</v>
      </c>
      <c r="C70" s="304">
        <f>'J. Meager-Pebble'!I71</f>
        <v>3</v>
      </c>
    </row>
    <row r="71" spans="1:3" x14ac:dyDescent="0.35">
      <c r="A71" s="54" t="s">
        <v>166</v>
      </c>
      <c r="B71" s="15" t="s">
        <v>100</v>
      </c>
      <c r="C71" s="304">
        <f>'J. Meager-Pebble'!I72</f>
        <v>4</v>
      </c>
    </row>
    <row r="72" spans="1:3" x14ac:dyDescent="0.35">
      <c r="A72" s="54" t="s">
        <v>167</v>
      </c>
      <c r="B72" s="120" t="s">
        <v>45</v>
      </c>
      <c r="C72" s="304">
        <f>'J. Meager-Pebble'!I73</f>
        <v>3</v>
      </c>
    </row>
    <row r="73" spans="1:3" ht="29" x14ac:dyDescent="0.35">
      <c r="A73" s="121" t="s">
        <v>232</v>
      </c>
      <c r="B73" s="122" t="s">
        <v>233</v>
      </c>
      <c r="C73" s="304">
        <f>'J. Meager-Pebble'!I74</f>
        <v>3</v>
      </c>
    </row>
    <row r="74" spans="1:3" ht="29" x14ac:dyDescent="0.35">
      <c r="A74" s="121" t="s">
        <v>234</v>
      </c>
      <c r="B74" s="15" t="s">
        <v>235</v>
      </c>
      <c r="C74" s="304">
        <f>'J. Meager-Pebble'!I75</f>
        <v>3</v>
      </c>
    </row>
    <row r="75" spans="1:3" ht="15" thickBot="1" x14ac:dyDescent="0.4">
      <c r="A75" s="54" t="s">
        <v>236</v>
      </c>
      <c r="B75" s="55" t="s">
        <v>237</v>
      </c>
      <c r="C75" s="304">
        <f>'J. Meager-Pebble'!I76</f>
        <v>3</v>
      </c>
    </row>
    <row r="76" spans="1:3" ht="15" thickBot="1" x14ac:dyDescent="0.4">
      <c r="A76" s="24"/>
      <c r="B76" s="25"/>
      <c r="C76" s="64"/>
    </row>
    <row r="77" spans="1:3" x14ac:dyDescent="0.35">
      <c r="A77" s="56" t="s">
        <v>46</v>
      </c>
      <c r="B77" s="57" t="s">
        <v>47</v>
      </c>
      <c r="C77" s="90">
        <f>'J. Meager-Pebble'!I78</f>
        <v>4</v>
      </c>
    </row>
    <row r="78" spans="1:3" x14ac:dyDescent="0.35">
      <c r="A78" s="58" t="s">
        <v>168</v>
      </c>
      <c r="B78" s="16" t="s">
        <v>213</v>
      </c>
      <c r="C78" s="80">
        <f>'J. Meager-Pebble'!I79</f>
        <v>3</v>
      </c>
    </row>
    <row r="79" spans="1:3" ht="15" thickBot="1" x14ac:dyDescent="0.4">
      <c r="A79" s="58" t="s">
        <v>169</v>
      </c>
      <c r="B79" s="59" t="s">
        <v>48</v>
      </c>
      <c r="C79" s="305">
        <f>'J. Meager-Pebble'!I80</f>
        <v>5</v>
      </c>
    </row>
    <row r="80" spans="1:3" ht="15" thickBot="1" x14ac:dyDescent="0.4">
      <c r="A80" s="24"/>
      <c r="B80" s="25"/>
      <c r="C80" s="63"/>
    </row>
    <row r="81" spans="1:3" x14ac:dyDescent="0.35">
      <c r="A81" s="18" t="s">
        <v>49</v>
      </c>
      <c r="B81" s="19" t="s">
        <v>50</v>
      </c>
      <c r="C81" s="82">
        <f>'J. Meager-Pebble'!I82</f>
        <v>2.6</v>
      </c>
    </row>
    <row r="82" spans="1:3" x14ac:dyDescent="0.35">
      <c r="A82" s="20" t="s">
        <v>170</v>
      </c>
      <c r="B82" s="5" t="s">
        <v>214</v>
      </c>
      <c r="C82" s="65">
        <f>'J. Meager-Pebble'!I83</f>
        <v>0</v>
      </c>
    </row>
    <row r="83" spans="1:3" x14ac:dyDescent="0.35">
      <c r="A83" s="20" t="s">
        <v>171</v>
      </c>
      <c r="B83" s="5" t="s">
        <v>51</v>
      </c>
      <c r="C83" s="291">
        <f>'J. Meager-Pebble'!I84</f>
        <v>4</v>
      </c>
    </row>
    <row r="84" spans="1:3" x14ac:dyDescent="0.35">
      <c r="A84" s="20" t="s">
        <v>201</v>
      </c>
      <c r="B84" s="5" t="s">
        <v>52</v>
      </c>
      <c r="C84" s="291">
        <f>'J. Meager-Pebble'!I85</f>
        <v>3</v>
      </c>
    </row>
    <row r="85" spans="1:3" x14ac:dyDescent="0.35">
      <c r="A85" s="105" t="s">
        <v>172</v>
      </c>
      <c r="B85" s="17" t="s">
        <v>53</v>
      </c>
      <c r="C85" s="291">
        <f>'J. Meager-Pebble'!I86</f>
        <v>3</v>
      </c>
    </row>
    <row r="86" spans="1:3" ht="15" thickBot="1" x14ac:dyDescent="0.4">
      <c r="A86" s="20" t="s">
        <v>173</v>
      </c>
      <c r="B86" s="21" t="s">
        <v>215</v>
      </c>
      <c r="C86" s="291">
        <f>'J. Meager-Pebble'!I87</f>
        <v>3</v>
      </c>
    </row>
    <row r="87" spans="1:3" ht="15" thickBot="1" x14ac:dyDescent="0.4">
      <c r="A87" s="24"/>
      <c r="B87" s="25"/>
      <c r="C87" s="63"/>
    </row>
    <row r="88" spans="1:3" x14ac:dyDescent="0.35">
      <c r="A88" s="26" t="s">
        <v>54</v>
      </c>
      <c r="B88" s="27" t="s">
        <v>55</v>
      </c>
      <c r="C88" s="83">
        <f>'J. Meager-Pebble'!I89</f>
        <v>3.4</v>
      </c>
    </row>
    <row r="89" spans="1:3" x14ac:dyDescent="0.35">
      <c r="A89" s="28" t="s">
        <v>174</v>
      </c>
      <c r="B89" s="9" t="s">
        <v>56</v>
      </c>
      <c r="C89" s="67">
        <f>'J. Meager-Pebble'!I90</f>
        <v>4</v>
      </c>
    </row>
    <row r="90" spans="1:3" x14ac:dyDescent="0.35">
      <c r="A90" s="28" t="s">
        <v>175</v>
      </c>
      <c r="B90" s="9" t="s">
        <v>101</v>
      </c>
      <c r="C90" s="293">
        <f>'J. Meager-Pebble'!I91</f>
        <v>2</v>
      </c>
    </row>
    <row r="91" spans="1:3" x14ac:dyDescent="0.35">
      <c r="A91" s="28" t="s">
        <v>202</v>
      </c>
      <c r="B91" s="9" t="s">
        <v>57</v>
      </c>
      <c r="C91" s="293">
        <f>'J. Meager-Pebble'!I92</f>
        <v>3</v>
      </c>
    </row>
    <row r="92" spans="1:3" x14ac:dyDescent="0.35">
      <c r="A92" s="28" t="s">
        <v>176</v>
      </c>
      <c r="B92" s="9" t="s">
        <v>58</v>
      </c>
      <c r="C92" s="293">
        <f>'J. Meager-Pebble'!I93</f>
        <v>5</v>
      </c>
    </row>
    <row r="93" spans="1:3" ht="15" thickBot="1" x14ac:dyDescent="0.4">
      <c r="A93" s="28" t="s">
        <v>177</v>
      </c>
      <c r="B93" s="29" t="s">
        <v>59</v>
      </c>
      <c r="C93" s="293">
        <f>'J. Meager-Pebble'!I94</f>
        <v>3</v>
      </c>
    </row>
    <row r="94" spans="1:3" ht="15" thickBot="1" x14ac:dyDescent="0.4">
      <c r="A94" s="24"/>
      <c r="B94" s="25"/>
      <c r="C94" s="63"/>
    </row>
    <row r="95" spans="1:3" x14ac:dyDescent="0.35">
      <c r="A95" s="30" t="s">
        <v>60</v>
      </c>
      <c r="B95" s="31" t="s">
        <v>220</v>
      </c>
      <c r="C95" s="84">
        <f>'J. Meager-Pebble'!I96</f>
        <v>0</v>
      </c>
    </row>
    <row r="96" spans="1:3" x14ac:dyDescent="0.35">
      <c r="A96" s="32" t="s">
        <v>178</v>
      </c>
      <c r="B96" s="10" t="s">
        <v>216</v>
      </c>
      <c r="C96" s="69">
        <f>'J. Meager-Pebble'!I97</f>
        <v>0</v>
      </c>
    </row>
    <row r="97" spans="1:3" x14ac:dyDescent="0.35">
      <c r="A97" s="32" t="s">
        <v>179</v>
      </c>
      <c r="B97" s="10" t="s">
        <v>217</v>
      </c>
      <c r="C97" s="295">
        <f>'J. Meager-Pebble'!I98</f>
        <v>0</v>
      </c>
    </row>
    <row r="98" spans="1:3" x14ac:dyDescent="0.35">
      <c r="A98" s="32" t="s">
        <v>180</v>
      </c>
      <c r="B98" s="10" t="s">
        <v>218</v>
      </c>
      <c r="C98" s="295">
        <f>'J. Meager-Pebble'!I99</f>
        <v>0</v>
      </c>
    </row>
    <row r="99" spans="1:3" x14ac:dyDescent="0.35">
      <c r="A99" s="32" t="s">
        <v>181</v>
      </c>
      <c r="B99" s="10" t="s">
        <v>219</v>
      </c>
      <c r="C99" s="295">
        <f>'J. Meager-Pebble'!I100</f>
        <v>0</v>
      </c>
    </row>
    <row r="100" spans="1:3" x14ac:dyDescent="0.35">
      <c r="A100" s="32" t="s">
        <v>182</v>
      </c>
      <c r="B100" s="10" t="s">
        <v>221</v>
      </c>
      <c r="C100" s="295">
        <f>'J. Meager-Pebble'!I101</f>
        <v>0</v>
      </c>
    </row>
    <row r="101" spans="1:3" x14ac:dyDescent="0.35">
      <c r="A101" s="32" t="s">
        <v>183</v>
      </c>
      <c r="B101" s="10" t="s">
        <v>61</v>
      </c>
      <c r="C101" s="295">
        <f>'J. Meager-Pebble'!I102</f>
        <v>0</v>
      </c>
    </row>
    <row r="102" spans="1:3" x14ac:dyDescent="0.35">
      <c r="A102" s="32" t="s">
        <v>184</v>
      </c>
      <c r="B102" s="10" t="s">
        <v>222</v>
      </c>
      <c r="C102" s="295">
        <f>'J. Meager-Pebble'!I103</f>
        <v>0</v>
      </c>
    </row>
    <row r="103" spans="1:3" x14ac:dyDescent="0.35">
      <c r="A103" s="32" t="s">
        <v>185</v>
      </c>
      <c r="B103" s="10" t="s">
        <v>62</v>
      </c>
      <c r="C103" s="295">
        <f>'J. Meager-Pebble'!I104</f>
        <v>0</v>
      </c>
    </row>
    <row r="104" spans="1:3" x14ac:dyDescent="0.35">
      <c r="A104" s="32" t="s">
        <v>186</v>
      </c>
      <c r="B104" s="10" t="s">
        <v>63</v>
      </c>
      <c r="C104" s="295">
        <f>'J. Meager-Pebble'!I105</f>
        <v>0</v>
      </c>
    </row>
    <row r="105" spans="1:3" x14ac:dyDescent="0.35">
      <c r="A105" s="32" t="s">
        <v>187</v>
      </c>
      <c r="B105" s="10" t="s">
        <v>64</v>
      </c>
      <c r="C105" s="295">
        <f>'J. Meager-Pebble'!I106</f>
        <v>0</v>
      </c>
    </row>
    <row r="106" spans="1:3" x14ac:dyDescent="0.35">
      <c r="A106" s="32" t="s">
        <v>188</v>
      </c>
      <c r="B106" s="10" t="s">
        <v>65</v>
      </c>
      <c r="C106" s="295">
        <f>'J. Meager-Pebble'!I107</f>
        <v>0</v>
      </c>
    </row>
    <row r="107" spans="1:3" x14ac:dyDescent="0.35">
      <c r="A107" s="32" t="s">
        <v>189</v>
      </c>
      <c r="B107" s="10" t="s">
        <v>95</v>
      </c>
      <c r="C107" s="295">
        <f>'J. Meager-Pebble'!I108</f>
        <v>0</v>
      </c>
    </row>
    <row r="108" spans="1:3" x14ac:dyDescent="0.35">
      <c r="A108" s="32" t="s">
        <v>190</v>
      </c>
      <c r="B108" s="10" t="s">
        <v>66</v>
      </c>
      <c r="C108" s="295">
        <f>'J. Meager-Pebble'!I109</f>
        <v>0</v>
      </c>
    </row>
    <row r="109" spans="1:3" x14ac:dyDescent="0.35">
      <c r="A109" s="32" t="s">
        <v>191</v>
      </c>
      <c r="B109" s="10" t="s">
        <v>67</v>
      </c>
      <c r="C109" s="295">
        <f>'J. Meager-Pebble'!I110</f>
        <v>0</v>
      </c>
    </row>
    <row r="110" spans="1:3" x14ac:dyDescent="0.35">
      <c r="A110" s="32" t="s">
        <v>192</v>
      </c>
      <c r="B110" s="10" t="s">
        <v>68</v>
      </c>
      <c r="C110" s="295">
        <f>'J. Meager-Pebble'!I111</f>
        <v>0</v>
      </c>
    </row>
    <row r="111" spans="1:3" ht="15" thickBot="1" x14ac:dyDescent="0.4">
      <c r="A111" s="32" t="s">
        <v>193</v>
      </c>
      <c r="B111" s="33" t="s">
        <v>69</v>
      </c>
      <c r="C111" s="295">
        <f>'J. Meager-Pebble'!I112</f>
        <v>0</v>
      </c>
    </row>
    <row r="112" spans="1:3" ht="15" thickBot="1" x14ac:dyDescent="0.4">
      <c r="A112" s="24"/>
      <c r="B112" s="25"/>
      <c r="C112" s="63"/>
    </row>
    <row r="113" spans="1:3" x14ac:dyDescent="0.35">
      <c r="A113" s="36" t="s">
        <v>70</v>
      </c>
      <c r="B113" s="37" t="s">
        <v>85</v>
      </c>
      <c r="C113" s="85">
        <f>'J. Meager-Pebble'!I114</f>
        <v>5</v>
      </c>
    </row>
    <row r="114" spans="1:3" ht="43.5" x14ac:dyDescent="0.35">
      <c r="A114" s="111" t="s">
        <v>194</v>
      </c>
      <c r="B114" s="112" t="s">
        <v>229</v>
      </c>
      <c r="C114" s="113">
        <f>'J. Meager-Pebble'!I115</f>
        <v>5</v>
      </c>
    </row>
    <row r="115" spans="1:3" ht="43.5" x14ac:dyDescent="0.35">
      <c r="A115" s="111" t="s">
        <v>195</v>
      </c>
      <c r="B115" s="112" t="s">
        <v>230</v>
      </c>
      <c r="C115" s="330">
        <f>'J. Meager-Pebble'!I116</f>
        <v>5</v>
      </c>
    </row>
    <row r="116" spans="1:3" x14ac:dyDescent="0.35">
      <c r="A116" s="111" t="s">
        <v>196</v>
      </c>
      <c r="B116" s="112" t="s">
        <v>71</v>
      </c>
      <c r="C116" s="330">
        <f>'J. Meager-Pebble'!I117</f>
        <v>5</v>
      </c>
    </row>
    <row r="117" spans="1:3" ht="29.5" thickBot="1" x14ac:dyDescent="0.4">
      <c r="A117" s="111" t="s">
        <v>197</v>
      </c>
      <c r="B117" s="118" t="s">
        <v>231</v>
      </c>
      <c r="C117" s="330">
        <f>'J. Meager-Pebble'!I118</f>
        <v>5</v>
      </c>
    </row>
    <row r="118" spans="1:3" ht="15" thickBot="1" x14ac:dyDescent="0.4">
      <c r="A118" s="24"/>
      <c r="B118" s="25"/>
      <c r="C118" s="63"/>
    </row>
    <row r="119" spans="1:3" x14ac:dyDescent="0.35">
      <c r="A119" s="40" t="s">
        <v>72</v>
      </c>
      <c r="B119" s="41" t="s">
        <v>73</v>
      </c>
      <c r="C119" s="86">
        <f>'J. Meager-Pebble'!I120</f>
        <v>2</v>
      </c>
    </row>
    <row r="120" spans="1:3" x14ac:dyDescent="0.35">
      <c r="A120" s="42" t="s">
        <v>198</v>
      </c>
      <c r="B120" s="12"/>
      <c r="C120" s="73">
        <f>'J. Meager-Pebble'!I121</f>
        <v>2</v>
      </c>
    </row>
    <row r="121" spans="1:3" x14ac:dyDescent="0.35">
      <c r="A121" s="42" t="s">
        <v>199</v>
      </c>
      <c r="B121" s="12"/>
      <c r="C121" s="299">
        <f>'J. Meager-Pebble'!I122</f>
        <v>3</v>
      </c>
    </row>
    <row r="122" spans="1:3" ht="15" thickBot="1" x14ac:dyDescent="0.4">
      <c r="A122" s="42" t="s">
        <v>200</v>
      </c>
      <c r="B122" s="43"/>
      <c r="C122" s="299">
        <f>'J. Meager-Pebble'!I123</f>
        <v>1</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2"/>
  <sheetViews>
    <sheetView view="pageBreakPreview" zoomScaleNormal="100" zoomScaleSheetLayoutView="100" zoomScalePageLayoutView="80" workbookViewId="0">
      <pane xSplit="2" ySplit="2" topLeftCell="C3" activePane="bottomRight" state="frozen"/>
      <selection pane="topRight" activeCell="C1" sqref="C1"/>
      <selection pane="bottomLeft" activeCell="A3" sqref="A3"/>
      <selection pane="bottomRight" activeCell="A2" sqref="A2"/>
    </sheetView>
  </sheetViews>
  <sheetFormatPr defaultColWidth="8.81640625" defaultRowHeight="14.5" x14ac:dyDescent="0.35"/>
  <cols>
    <col min="1" max="1" width="5.453125" style="123" customWidth="1"/>
    <col min="2" max="2" width="45.7265625" style="171" customWidth="1"/>
    <col min="3" max="3" width="57.1796875" style="123" customWidth="1"/>
    <col min="4" max="4" width="17.7265625" style="123" hidden="1" customWidth="1"/>
    <col min="5" max="5" width="17.453125" style="123" hidden="1" customWidth="1"/>
    <col min="6" max="6" width="30.1796875" style="123" hidden="1" customWidth="1"/>
    <col min="7" max="7" width="22.81640625" style="123" hidden="1" customWidth="1"/>
    <col min="8" max="8" width="44" style="171" hidden="1" customWidth="1"/>
    <col min="9" max="9" width="12" style="490" customWidth="1"/>
    <col min="10" max="16384" width="8.8164062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s="2" customFormat="1" ht="44.25" customHeight="1" x14ac:dyDescent="0.25">
      <c r="A2" s="316"/>
      <c r="B2" s="316" t="s">
        <v>1099</v>
      </c>
      <c r="C2" s="316" t="s">
        <v>0</v>
      </c>
      <c r="D2" s="316" t="s">
        <v>1</v>
      </c>
      <c r="E2" s="316" t="s">
        <v>2</v>
      </c>
      <c r="F2" s="316" t="s">
        <v>3</v>
      </c>
      <c r="G2" s="316" t="s">
        <v>4</v>
      </c>
      <c r="H2" s="316" t="s">
        <v>75</v>
      </c>
      <c r="I2" s="317" t="s">
        <v>103</v>
      </c>
    </row>
    <row r="3" spans="1:9" ht="15" x14ac:dyDescent="0.25">
      <c r="A3" s="424"/>
      <c r="B3" s="424" t="s">
        <v>279</v>
      </c>
      <c r="C3" s="425" t="s">
        <v>405</v>
      </c>
      <c r="I3" s="424"/>
    </row>
    <row r="4" spans="1:9" ht="15" x14ac:dyDescent="0.25">
      <c r="A4" s="424"/>
      <c r="B4" s="424" t="s">
        <v>280</v>
      </c>
      <c r="C4" s="425" t="s">
        <v>560</v>
      </c>
      <c r="I4" s="424"/>
    </row>
    <row r="5" spans="1:9" ht="15" x14ac:dyDescent="0.25">
      <c r="A5" s="424"/>
      <c r="B5" s="424" t="s">
        <v>246</v>
      </c>
      <c r="C5" s="425" t="s">
        <v>338</v>
      </c>
      <c r="I5" s="424"/>
    </row>
    <row r="6" spans="1:9" ht="15" x14ac:dyDescent="0.25">
      <c r="A6" s="426"/>
      <c r="B6" s="426" t="s">
        <v>247</v>
      </c>
      <c r="C6" s="425" t="s">
        <v>1053</v>
      </c>
      <c r="I6" s="426"/>
    </row>
    <row r="7" spans="1:9" ht="15" x14ac:dyDescent="0.25">
      <c r="A7" s="426"/>
      <c r="B7" s="426" t="s">
        <v>6</v>
      </c>
      <c r="C7" s="425" t="s">
        <v>1054</v>
      </c>
      <c r="I7" s="426"/>
    </row>
    <row r="8" spans="1:9" ht="15" x14ac:dyDescent="0.25">
      <c r="I8" s="123"/>
    </row>
    <row r="9" spans="1:9" ht="19.5" thickBot="1" x14ac:dyDescent="0.3">
      <c r="B9" s="500" t="str">
        <f>C3</f>
        <v>Mt. Cayley</v>
      </c>
      <c r="I9" s="123"/>
    </row>
    <row r="10" spans="1:9" ht="15" x14ac:dyDescent="0.25">
      <c r="A10" s="428" t="s">
        <v>7</v>
      </c>
      <c r="B10" s="429" t="s">
        <v>206</v>
      </c>
      <c r="C10" s="430"/>
      <c r="D10" s="430"/>
      <c r="E10" s="430"/>
      <c r="F10" s="430"/>
      <c r="G10" s="430"/>
      <c r="H10" s="431"/>
      <c r="I10" s="432">
        <f>SUM(I11:I24)/14</f>
        <v>4.2142857142857144</v>
      </c>
    </row>
    <row r="11" spans="1:9" ht="15" x14ac:dyDescent="0.25">
      <c r="A11" s="322" t="s">
        <v>119</v>
      </c>
      <c r="B11" s="168" t="s">
        <v>94</v>
      </c>
      <c r="C11" s="138" t="s">
        <v>561</v>
      </c>
      <c r="D11" s="137"/>
      <c r="E11" s="137"/>
      <c r="F11" s="137"/>
      <c r="G11" s="137"/>
      <c r="H11" s="138"/>
      <c r="I11" s="334">
        <v>5</v>
      </c>
    </row>
    <row r="12" spans="1:9" ht="15" x14ac:dyDescent="0.25">
      <c r="A12" s="322" t="s">
        <v>120</v>
      </c>
      <c r="B12" s="138" t="s">
        <v>8</v>
      </c>
      <c r="C12" s="138" t="s">
        <v>562</v>
      </c>
      <c r="D12" s="137"/>
      <c r="E12" s="137"/>
      <c r="F12" s="137"/>
      <c r="G12" s="137"/>
      <c r="H12" s="138"/>
      <c r="I12" s="334">
        <v>5</v>
      </c>
    </row>
    <row r="13" spans="1:9" ht="30" x14ac:dyDescent="0.25">
      <c r="A13" s="322" t="s">
        <v>121</v>
      </c>
      <c r="B13" s="138" t="s">
        <v>224</v>
      </c>
      <c r="C13" s="138" t="s">
        <v>1146</v>
      </c>
      <c r="D13" s="137"/>
      <c r="E13" s="137"/>
      <c r="F13" s="137"/>
      <c r="G13" s="137"/>
      <c r="H13" s="138"/>
      <c r="I13" s="334">
        <v>5</v>
      </c>
    </row>
    <row r="14" spans="1:9" ht="15" x14ac:dyDescent="0.25">
      <c r="A14" s="322" t="s">
        <v>122</v>
      </c>
      <c r="B14" s="138" t="s">
        <v>92</v>
      </c>
      <c r="C14" s="138" t="s">
        <v>563</v>
      </c>
      <c r="D14" s="137"/>
      <c r="E14" s="137"/>
      <c r="F14" s="137"/>
      <c r="G14" s="137"/>
      <c r="H14" s="138"/>
      <c r="I14" s="334">
        <v>5</v>
      </c>
    </row>
    <row r="15" spans="1:9" ht="15" x14ac:dyDescent="0.25">
      <c r="A15" s="322" t="s">
        <v>123</v>
      </c>
      <c r="B15" s="138" t="s">
        <v>91</v>
      </c>
      <c r="C15" s="138" t="s">
        <v>241</v>
      </c>
      <c r="D15" s="137"/>
      <c r="E15" s="137"/>
      <c r="F15" s="137"/>
      <c r="G15" s="137"/>
      <c r="H15" s="138"/>
      <c r="I15" s="334">
        <v>5</v>
      </c>
    </row>
    <row r="16" spans="1:9" ht="15" x14ac:dyDescent="0.25">
      <c r="A16" s="322" t="s">
        <v>124</v>
      </c>
      <c r="B16" s="138" t="s">
        <v>93</v>
      </c>
      <c r="C16" s="138" t="s">
        <v>564</v>
      </c>
      <c r="D16" s="137"/>
      <c r="E16" s="137"/>
      <c r="F16" s="137"/>
      <c r="G16" s="137"/>
      <c r="H16" s="138"/>
      <c r="I16" s="334">
        <v>5</v>
      </c>
    </row>
    <row r="17" spans="1:9" ht="15" x14ac:dyDescent="0.25">
      <c r="A17" s="322" t="s">
        <v>125</v>
      </c>
      <c r="B17" s="138" t="s">
        <v>203</v>
      </c>
      <c r="C17" s="138" t="s">
        <v>565</v>
      </c>
      <c r="D17" s="137"/>
      <c r="E17" s="137"/>
      <c r="F17" s="137"/>
      <c r="G17" s="137"/>
      <c r="H17" s="138"/>
      <c r="I17" s="334">
        <v>3</v>
      </c>
    </row>
    <row r="18" spans="1:9" ht="15" x14ac:dyDescent="0.25">
      <c r="A18" s="322" t="s">
        <v>126</v>
      </c>
      <c r="B18" s="138" t="s">
        <v>9</v>
      </c>
      <c r="C18" s="138" t="s">
        <v>566</v>
      </c>
      <c r="D18" s="137"/>
      <c r="E18" s="137"/>
      <c r="F18" s="137"/>
      <c r="G18" s="137"/>
      <c r="H18" s="138"/>
      <c r="I18" s="334">
        <v>3</v>
      </c>
    </row>
    <row r="19" spans="1:9" ht="15" x14ac:dyDescent="0.25">
      <c r="A19" s="322" t="s">
        <v>127</v>
      </c>
      <c r="B19" s="138" t="s">
        <v>10</v>
      </c>
      <c r="C19" s="138" t="s">
        <v>567</v>
      </c>
      <c r="D19" s="137"/>
      <c r="E19" s="137"/>
      <c r="F19" s="137"/>
      <c r="G19" s="137"/>
      <c r="H19" s="138"/>
      <c r="I19" s="334">
        <v>5</v>
      </c>
    </row>
    <row r="20" spans="1:9" ht="15" x14ac:dyDescent="0.25">
      <c r="A20" s="322" t="s">
        <v>128</v>
      </c>
      <c r="B20" s="138" t="s">
        <v>96</v>
      </c>
      <c r="C20" s="138" t="s">
        <v>561</v>
      </c>
      <c r="D20" s="137"/>
      <c r="E20" s="137"/>
      <c r="F20" s="137"/>
      <c r="G20" s="137"/>
      <c r="H20" s="138"/>
      <c r="I20" s="334">
        <v>5</v>
      </c>
    </row>
    <row r="21" spans="1:9" ht="30" x14ac:dyDescent="0.25">
      <c r="A21" s="322" t="s">
        <v>129</v>
      </c>
      <c r="B21" s="138" t="s">
        <v>225</v>
      </c>
      <c r="C21" s="138" t="s">
        <v>571</v>
      </c>
      <c r="D21" s="137"/>
      <c r="E21" s="137"/>
      <c r="F21" s="137"/>
      <c r="G21" s="137"/>
      <c r="H21" s="138"/>
      <c r="I21" s="334">
        <v>5</v>
      </c>
    </row>
    <row r="22" spans="1:9" ht="15" x14ac:dyDescent="0.25">
      <c r="A22" s="322" t="s">
        <v>130</v>
      </c>
      <c r="B22" s="138" t="s">
        <v>204</v>
      </c>
      <c r="C22" s="138" t="s">
        <v>570</v>
      </c>
      <c r="D22" s="137"/>
      <c r="E22" s="137"/>
      <c r="F22" s="137"/>
      <c r="G22" s="137"/>
      <c r="H22" s="138"/>
      <c r="I22" s="334">
        <v>3</v>
      </c>
    </row>
    <row r="23" spans="1:9" ht="15" x14ac:dyDescent="0.25">
      <c r="A23" s="322" t="s">
        <v>131</v>
      </c>
      <c r="B23" s="138" t="s">
        <v>90</v>
      </c>
      <c r="C23" s="138" t="s">
        <v>568</v>
      </c>
      <c r="D23" s="137"/>
      <c r="E23" s="137"/>
      <c r="F23" s="137"/>
      <c r="G23" s="137"/>
      <c r="H23" s="138"/>
      <c r="I23" s="334">
        <v>0</v>
      </c>
    </row>
    <row r="24" spans="1:9" ht="45.75" thickBot="1" x14ac:dyDescent="0.3">
      <c r="A24" s="433" t="s">
        <v>132</v>
      </c>
      <c r="B24" s="143" t="s">
        <v>226</v>
      </c>
      <c r="C24" s="143" t="s">
        <v>569</v>
      </c>
      <c r="D24" s="144"/>
      <c r="E24" s="144"/>
      <c r="F24" s="144"/>
      <c r="G24" s="144"/>
      <c r="H24" s="143"/>
      <c r="I24" s="324">
        <v>5</v>
      </c>
    </row>
    <row r="25" spans="1:9" ht="15" thickBot="1" x14ac:dyDescent="0.4">
      <c r="A25" s="434"/>
      <c r="B25" s="435"/>
      <c r="C25" s="435"/>
      <c r="D25" s="434"/>
      <c r="E25" s="434"/>
      <c r="F25" s="434"/>
      <c r="G25" s="434"/>
      <c r="H25" s="435"/>
      <c r="I25" s="436"/>
    </row>
    <row r="26" spans="1:9" x14ac:dyDescent="0.35">
      <c r="A26" s="437" t="s">
        <v>11</v>
      </c>
      <c r="B26" s="438" t="s">
        <v>12</v>
      </c>
      <c r="C26" s="158"/>
      <c r="D26" s="439"/>
      <c r="E26" s="439"/>
      <c r="F26" s="439"/>
      <c r="G26" s="439"/>
      <c r="H26" s="158"/>
      <c r="I26" s="440">
        <f>SUM(I27:I33)/7</f>
        <v>2.1428571428571428</v>
      </c>
    </row>
    <row r="27" spans="1:9" x14ac:dyDescent="0.35">
      <c r="A27" s="187" t="s">
        <v>133</v>
      </c>
      <c r="B27" s="188" t="s">
        <v>13</v>
      </c>
      <c r="C27" s="188" t="s">
        <v>572</v>
      </c>
      <c r="D27" s="189"/>
      <c r="E27" s="189"/>
      <c r="F27" s="189"/>
      <c r="G27" s="189"/>
      <c r="H27" s="188"/>
      <c r="I27" s="327">
        <v>1</v>
      </c>
    </row>
    <row r="28" spans="1:9" x14ac:dyDescent="0.35">
      <c r="A28" s="187" t="s">
        <v>134</v>
      </c>
      <c r="B28" s="188" t="s">
        <v>205</v>
      </c>
      <c r="C28" s="188" t="s">
        <v>573</v>
      </c>
      <c r="D28" s="189"/>
      <c r="E28" s="189"/>
      <c r="F28" s="189"/>
      <c r="G28" s="189"/>
      <c r="H28" s="188"/>
      <c r="I28" s="327">
        <v>3</v>
      </c>
    </row>
    <row r="29" spans="1:9" x14ac:dyDescent="0.35">
      <c r="A29" s="187" t="s">
        <v>135</v>
      </c>
      <c r="B29" s="188" t="s">
        <v>14</v>
      </c>
      <c r="C29" s="188" t="s">
        <v>566</v>
      </c>
      <c r="D29" s="189"/>
      <c r="E29" s="189"/>
      <c r="F29" s="189"/>
      <c r="G29" s="189"/>
      <c r="H29" s="188"/>
      <c r="I29" s="327">
        <v>0</v>
      </c>
    </row>
    <row r="30" spans="1:9" x14ac:dyDescent="0.35">
      <c r="A30" s="187" t="s">
        <v>136</v>
      </c>
      <c r="B30" s="188" t="s">
        <v>574</v>
      </c>
      <c r="C30" s="188" t="s">
        <v>987</v>
      </c>
      <c r="D30" s="189"/>
      <c r="E30" s="189"/>
      <c r="F30" s="189"/>
      <c r="G30" s="189"/>
      <c r="H30" s="188"/>
      <c r="I30" s="327">
        <v>3</v>
      </c>
    </row>
    <row r="31" spans="1:9" x14ac:dyDescent="0.35">
      <c r="A31" s="187" t="s">
        <v>137</v>
      </c>
      <c r="B31" s="188" t="s">
        <v>16</v>
      </c>
      <c r="C31" s="188" t="s">
        <v>575</v>
      </c>
      <c r="D31" s="189"/>
      <c r="E31" s="189"/>
      <c r="F31" s="189"/>
      <c r="G31" s="189"/>
      <c r="H31" s="188"/>
      <c r="I31" s="327">
        <v>3</v>
      </c>
    </row>
    <row r="32" spans="1:9" ht="29" x14ac:dyDescent="0.35">
      <c r="A32" s="187" t="s">
        <v>138</v>
      </c>
      <c r="B32" s="188" t="s">
        <v>207</v>
      </c>
      <c r="C32" s="188" t="s">
        <v>576</v>
      </c>
      <c r="D32" s="189"/>
      <c r="E32" s="189"/>
      <c r="F32" s="189"/>
      <c r="G32" s="189"/>
      <c r="H32" s="188"/>
      <c r="I32" s="327">
        <v>2</v>
      </c>
    </row>
    <row r="33" spans="1:9" ht="15" thickBot="1" x14ac:dyDescent="0.4">
      <c r="A33" s="441" t="s">
        <v>139</v>
      </c>
      <c r="B33" s="159" t="s">
        <v>17</v>
      </c>
      <c r="C33" s="159" t="s">
        <v>986</v>
      </c>
      <c r="D33" s="177"/>
      <c r="E33" s="177"/>
      <c r="F33" s="177"/>
      <c r="G33" s="177"/>
      <c r="H33" s="159"/>
      <c r="I33" s="442">
        <v>3</v>
      </c>
    </row>
    <row r="34" spans="1:9" ht="15" thickBot="1" x14ac:dyDescent="0.4">
      <c r="A34" s="434"/>
      <c r="B34" s="435"/>
      <c r="C34" s="435"/>
      <c r="D34" s="434"/>
      <c r="E34" s="434"/>
      <c r="F34" s="434"/>
      <c r="G34" s="434"/>
      <c r="H34" s="435"/>
      <c r="I34" s="436"/>
    </row>
    <row r="35" spans="1:9" x14ac:dyDescent="0.35">
      <c r="A35" s="443" t="s">
        <v>18</v>
      </c>
      <c r="B35" s="444" t="s">
        <v>19</v>
      </c>
      <c r="C35" s="446"/>
      <c r="D35" s="445"/>
      <c r="E35" s="445"/>
      <c r="F35" s="445"/>
      <c r="G35" s="445"/>
      <c r="H35" s="446"/>
      <c r="I35" s="447">
        <f>SUM(I36:I39)/4</f>
        <v>3</v>
      </c>
    </row>
    <row r="36" spans="1:9" ht="29" x14ac:dyDescent="0.35">
      <c r="A36" s="179" t="s">
        <v>140</v>
      </c>
      <c r="B36" s="180" t="s">
        <v>97</v>
      </c>
      <c r="C36" s="180" t="s">
        <v>1147</v>
      </c>
      <c r="D36" s="181"/>
      <c r="E36" s="181"/>
      <c r="F36" s="181"/>
      <c r="G36" s="181"/>
      <c r="H36" s="180"/>
      <c r="I36" s="182">
        <v>3</v>
      </c>
    </row>
    <row r="37" spans="1:9" x14ac:dyDescent="0.35">
      <c r="A37" s="179" t="s">
        <v>141</v>
      </c>
      <c r="B37" s="180" t="s">
        <v>20</v>
      </c>
      <c r="C37" s="180" t="s">
        <v>578</v>
      </c>
      <c r="D37" s="181"/>
      <c r="E37" s="181"/>
      <c r="F37" s="181"/>
      <c r="G37" s="181"/>
      <c r="H37" s="180"/>
      <c r="I37" s="182">
        <v>3</v>
      </c>
    </row>
    <row r="38" spans="1:9" x14ac:dyDescent="0.35">
      <c r="A38" s="179" t="s">
        <v>142</v>
      </c>
      <c r="B38" s="180" t="s">
        <v>21</v>
      </c>
      <c r="C38" s="180" t="s">
        <v>579</v>
      </c>
      <c r="D38" s="181"/>
      <c r="E38" s="181"/>
      <c r="F38" s="181"/>
      <c r="G38" s="181"/>
      <c r="H38" s="180"/>
      <c r="I38" s="182">
        <v>4</v>
      </c>
    </row>
    <row r="39" spans="1:9" ht="15" thickBot="1" x14ac:dyDescent="0.4">
      <c r="A39" s="448" t="s">
        <v>143</v>
      </c>
      <c r="B39" s="126" t="s">
        <v>86</v>
      </c>
      <c r="C39" s="126" t="s">
        <v>580</v>
      </c>
      <c r="D39" s="127"/>
      <c r="E39" s="127"/>
      <c r="F39" s="127"/>
      <c r="G39" s="127"/>
      <c r="H39" s="126"/>
      <c r="I39" s="151">
        <v>2</v>
      </c>
    </row>
    <row r="40" spans="1:9" ht="15" thickBot="1" x14ac:dyDescent="0.4">
      <c r="A40" s="449"/>
      <c r="B40" s="153"/>
      <c r="C40" s="153"/>
      <c r="D40" s="449"/>
      <c r="E40" s="449"/>
      <c r="F40" s="449"/>
      <c r="G40" s="449"/>
      <c r="H40" s="153"/>
      <c r="I40" s="450"/>
    </row>
    <row r="41" spans="1:9" ht="29" x14ac:dyDescent="0.35">
      <c r="A41" s="131" t="s">
        <v>22</v>
      </c>
      <c r="B41" s="132" t="s">
        <v>74</v>
      </c>
      <c r="C41" s="134"/>
      <c r="D41" s="133"/>
      <c r="E41" s="133"/>
      <c r="F41" s="133"/>
      <c r="G41" s="133"/>
      <c r="H41" s="134"/>
      <c r="I41" s="135">
        <f>SUM(I42:I44)/3</f>
        <v>3</v>
      </c>
    </row>
    <row r="42" spans="1:9" ht="43.5" x14ac:dyDescent="0.35">
      <c r="A42" s="128" t="s">
        <v>144</v>
      </c>
      <c r="B42" s="149" t="s">
        <v>23</v>
      </c>
      <c r="C42" s="149" t="s">
        <v>852</v>
      </c>
      <c r="D42" s="150"/>
      <c r="E42" s="150"/>
      <c r="F42" s="150"/>
      <c r="G42" s="150"/>
      <c r="H42" s="149"/>
      <c r="I42" s="330">
        <v>3</v>
      </c>
    </row>
    <row r="43" spans="1:9" ht="29" x14ac:dyDescent="0.35">
      <c r="A43" s="128" t="s">
        <v>145</v>
      </c>
      <c r="B43" s="149" t="s">
        <v>228</v>
      </c>
      <c r="C43" s="149" t="s">
        <v>896</v>
      </c>
      <c r="D43" s="150"/>
      <c r="E43" s="150"/>
      <c r="F43" s="150"/>
      <c r="G43" s="150"/>
      <c r="H43" s="149"/>
      <c r="I43" s="330">
        <v>3</v>
      </c>
    </row>
    <row r="44" spans="1:9" ht="15" thickBot="1" x14ac:dyDescent="0.4">
      <c r="A44" s="451" t="s">
        <v>146</v>
      </c>
      <c r="B44" s="129" t="s">
        <v>24</v>
      </c>
      <c r="C44" s="129" t="s">
        <v>853</v>
      </c>
      <c r="D44" s="130"/>
      <c r="E44" s="130"/>
      <c r="F44" s="130"/>
      <c r="G44" s="130"/>
      <c r="H44" s="129"/>
      <c r="I44" s="336">
        <v>3</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SUM(I47:I50)/4</f>
        <v>2.5</v>
      </c>
    </row>
    <row r="47" spans="1:9" ht="29" x14ac:dyDescent="0.35">
      <c r="A47" s="183" t="s">
        <v>147</v>
      </c>
      <c r="B47" s="184" t="s">
        <v>208</v>
      </c>
      <c r="C47" s="184" t="s">
        <v>581</v>
      </c>
      <c r="D47" s="185"/>
      <c r="E47" s="185"/>
      <c r="F47" s="185"/>
      <c r="G47" s="185"/>
      <c r="H47" s="184"/>
      <c r="I47" s="186">
        <v>3</v>
      </c>
    </row>
    <row r="48" spans="1:9" ht="29" x14ac:dyDescent="0.35">
      <c r="A48" s="183" t="s">
        <v>148</v>
      </c>
      <c r="B48" s="184" t="s">
        <v>209</v>
      </c>
      <c r="C48" s="184" t="s">
        <v>583</v>
      </c>
      <c r="D48" s="185"/>
      <c r="E48" s="185"/>
      <c r="F48" s="185"/>
      <c r="G48" s="185"/>
      <c r="H48" s="184"/>
      <c r="I48" s="186">
        <v>3</v>
      </c>
    </row>
    <row r="49" spans="1:9" ht="29" x14ac:dyDescent="0.35">
      <c r="A49" s="183" t="s">
        <v>149</v>
      </c>
      <c r="B49" s="184" t="s">
        <v>27</v>
      </c>
      <c r="C49" s="184" t="s">
        <v>582</v>
      </c>
      <c r="D49" s="185"/>
      <c r="E49" s="185"/>
      <c r="F49" s="185"/>
      <c r="G49" s="185"/>
      <c r="H49" s="184"/>
      <c r="I49" s="186">
        <v>3</v>
      </c>
    </row>
    <row r="50" spans="1:9" ht="29.5" thickBot="1" x14ac:dyDescent="0.4">
      <c r="A50" s="456" t="s">
        <v>150</v>
      </c>
      <c r="B50" s="152" t="s">
        <v>1186</v>
      </c>
      <c r="C50" s="152" t="s">
        <v>912</v>
      </c>
      <c r="D50" s="172"/>
      <c r="E50" s="172"/>
      <c r="F50" s="172"/>
      <c r="G50" s="172"/>
      <c r="H50" s="152"/>
      <c r="I50" s="173">
        <v>1</v>
      </c>
    </row>
    <row r="51" spans="1:9" ht="15" thickBot="1" x14ac:dyDescent="0.4">
      <c r="A51" s="434"/>
      <c r="B51" s="435"/>
      <c r="C51" s="435"/>
      <c r="D51" s="434"/>
      <c r="E51" s="434"/>
      <c r="F51" s="434"/>
      <c r="G51" s="434"/>
      <c r="H51" s="435"/>
      <c r="I51" s="436"/>
    </row>
    <row r="52" spans="1:9" x14ac:dyDescent="0.35">
      <c r="A52" s="457" t="s">
        <v>28</v>
      </c>
      <c r="B52" s="458" t="s">
        <v>29</v>
      </c>
      <c r="C52" s="154"/>
      <c r="D52" s="459"/>
      <c r="E52" s="459"/>
      <c r="F52" s="459"/>
      <c r="G52" s="459"/>
      <c r="H52" s="154"/>
      <c r="I52" s="460">
        <f>SUM(I53:I56)/4</f>
        <v>0.5</v>
      </c>
    </row>
    <row r="53" spans="1:9" x14ac:dyDescent="0.35">
      <c r="A53" s="165" t="s">
        <v>151</v>
      </c>
      <c r="B53" s="155" t="s">
        <v>30</v>
      </c>
      <c r="C53" s="155" t="s">
        <v>1148</v>
      </c>
      <c r="D53" s="166"/>
      <c r="E53" s="166"/>
      <c r="F53" s="166"/>
      <c r="G53" s="166"/>
      <c r="H53" s="155"/>
      <c r="I53" s="167">
        <v>1</v>
      </c>
    </row>
    <row r="54" spans="1:9" x14ac:dyDescent="0.35">
      <c r="A54" s="165" t="s">
        <v>152</v>
      </c>
      <c r="B54" s="155" t="s">
        <v>31</v>
      </c>
      <c r="C54" s="155" t="s">
        <v>929</v>
      </c>
      <c r="D54" s="166"/>
      <c r="E54" s="166"/>
      <c r="F54" s="166"/>
      <c r="G54" s="166"/>
      <c r="H54" s="155"/>
      <c r="I54" s="167">
        <v>1</v>
      </c>
    </row>
    <row r="55" spans="1:9" x14ac:dyDescent="0.35">
      <c r="A55" s="165" t="s">
        <v>153</v>
      </c>
      <c r="B55" s="155" t="s">
        <v>32</v>
      </c>
      <c r="C55" s="155" t="s">
        <v>257</v>
      </c>
      <c r="D55" s="166"/>
      <c r="E55" s="166"/>
      <c r="F55" s="166"/>
      <c r="G55" s="166"/>
      <c r="H55" s="155"/>
      <c r="I55" s="167">
        <v>0</v>
      </c>
    </row>
    <row r="56" spans="1:9" ht="15" thickBot="1" x14ac:dyDescent="0.4">
      <c r="A56" s="461" t="s">
        <v>154</v>
      </c>
      <c r="B56" s="462" t="s">
        <v>33</v>
      </c>
      <c r="C56" s="462" t="s">
        <v>257</v>
      </c>
      <c r="D56" s="463"/>
      <c r="E56" s="463"/>
      <c r="F56" s="463"/>
      <c r="G56" s="463"/>
      <c r="H56" s="462"/>
      <c r="I56" s="464">
        <v>0</v>
      </c>
    </row>
    <row r="57" spans="1:9" ht="15" thickBot="1" x14ac:dyDescent="0.4">
      <c r="A57" s="434"/>
      <c r="B57" s="435"/>
      <c r="C57" s="435"/>
      <c r="D57" s="434"/>
      <c r="E57" s="434"/>
      <c r="F57" s="434"/>
      <c r="G57" s="434"/>
      <c r="H57" s="435"/>
      <c r="I57" s="436"/>
    </row>
    <row r="58" spans="1:9" x14ac:dyDescent="0.35">
      <c r="A58" s="465" t="s">
        <v>34</v>
      </c>
      <c r="B58" s="466" t="s">
        <v>211</v>
      </c>
      <c r="C58" s="156"/>
      <c r="D58" s="467"/>
      <c r="E58" s="467"/>
      <c r="F58" s="467"/>
      <c r="G58" s="467"/>
      <c r="H58" s="156"/>
      <c r="I58" s="468">
        <f>SUM(I59:I65)/7</f>
        <v>3.4285714285714284</v>
      </c>
    </row>
    <row r="59" spans="1:9" ht="29" x14ac:dyDescent="0.35">
      <c r="A59" s="190" t="s">
        <v>155</v>
      </c>
      <c r="B59" s="391" t="s">
        <v>35</v>
      </c>
      <c r="C59" s="391" t="s">
        <v>258</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934</v>
      </c>
      <c r="D62" s="384"/>
      <c r="E62" s="384"/>
      <c r="F62" s="384"/>
      <c r="G62" s="384"/>
      <c r="H62" s="391"/>
      <c r="I62" s="333">
        <v>4</v>
      </c>
    </row>
    <row r="63" spans="1:9" ht="29" x14ac:dyDescent="0.35">
      <c r="A63" s="190" t="s">
        <v>159</v>
      </c>
      <c r="B63" s="391" t="s">
        <v>37</v>
      </c>
      <c r="C63" s="391" t="s">
        <v>584</v>
      </c>
      <c r="D63" s="384"/>
      <c r="E63" s="384"/>
      <c r="F63" s="384"/>
      <c r="G63" s="384"/>
      <c r="H63" s="391"/>
      <c r="I63" s="333">
        <v>3</v>
      </c>
    </row>
    <row r="64" spans="1:9" ht="29" x14ac:dyDescent="0.35">
      <c r="A64" s="190" t="s">
        <v>160</v>
      </c>
      <c r="B64" s="391" t="s">
        <v>38</v>
      </c>
      <c r="C64" s="391" t="s">
        <v>262</v>
      </c>
      <c r="D64" s="384"/>
      <c r="E64" s="384"/>
      <c r="F64" s="384"/>
      <c r="G64" s="384"/>
      <c r="H64" s="391"/>
      <c r="I64" s="333">
        <v>3</v>
      </c>
    </row>
    <row r="65" spans="1:9" ht="29.5" thickBot="1" x14ac:dyDescent="0.4">
      <c r="A65" s="420" t="s">
        <v>161</v>
      </c>
      <c r="B65" s="392" t="s">
        <v>39</v>
      </c>
      <c r="C65" s="392" t="s">
        <v>328</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SUM(I68:I76)/9</f>
        <v>2.7777777777777777</v>
      </c>
    </row>
    <row r="68" spans="1:9" x14ac:dyDescent="0.35">
      <c r="A68" s="338" t="s">
        <v>162</v>
      </c>
      <c r="B68" s="139" t="s">
        <v>42</v>
      </c>
      <c r="C68" s="141" t="s">
        <v>1082</v>
      </c>
      <c r="D68" s="140"/>
      <c r="E68" s="140"/>
      <c r="F68" s="140"/>
      <c r="G68" s="140"/>
      <c r="H68" s="141"/>
      <c r="I68" s="142">
        <v>1</v>
      </c>
    </row>
    <row r="69" spans="1:9" x14ac:dyDescent="0.35">
      <c r="A69" s="338" t="s">
        <v>163</v>
      </c>
      <c r="B69" s="139" t="s">
        <v>99</v>
      </c>
      <c r="C69" s="141" t="s">
        <v>585</v>
      </c>
      <c r="D69" s="140"/>
      <c r="E69" s="140"/>
      <c r="F69" s="140"/>
      <c r="G69" s="140"/>
      <c r="H69" s="141"/>
      <c r="I69" s="142">
        <v>1</v>
      </c>
    </row>
    <row r="70" spans="1:9" ht="29" x14ac:dyDescent="0.35">
      <c r="A70" s="338" t="s">
        <v>164</v>
      </c>
      <c r="B70" s="139" t="s">
        <v>43</v>
      </c>
      <c r="C70" s="141" t="s">
        <v>1083</v>
      </c>
      <c r="D70" s="140"/>
      <c r="E70" s="140"/>
      <c r="F70" s="140"/>
      <c r="G70" s="140"/>
      <c r="H70" s="141"/>
      <c r="I70" s="142">
        <v>5</v>
      </c>
    </row>
    <row r="71" spans="1:9" x14ac:dyDescent="0.35">
      <c r="A71" s="338" t="s">
        <v>165</v>
      </c>
      <c r="B71" s="139" t="s">
        <v>44</v>
      </c>
      <c r="C71" s="141" t="s">
        <v>723</v>
      </c>
      <c r="D71" s="140"/>
      <c r="E71" s="140"/>
      <c r="F71" s="140"/>
      <c r="G71" s="140"/>
      <c r="H71" s="141"/>
      <c r="I71" s="142">
        <v>3</v>
      </c>
    </row>
    <row r="72" spans="1:9" x14ac:dyDescent="0.35">
      <c r="A72" s="338" t="s">
        <v>166</v>
      </c>
      <c r="B72" s="139" t="s">
        <v>100</v>
      </c>
      <c r="C72" s="141" t="s">
        <v>587</v>
      </c>
      <c r="D72" s="140"/>
      <c r="E72" s="140"/>
      <c r="F72" s="140"/>
      <c r="G72" s="140"/>
      <c r="H72" s="141"/>
      <c r="I72" s="142">
        <v>3</v>
      </c>
    </row>
    <row r="73" spans="1:9" x14ac:dyDescent="0.35">
      <c r="A73" s="338" t="s">
        <v>167</v>
      </c>
      <c r="B73" s="339" t="s">
        <v>45</v>
      </c>
      <c r="C73" s="175" t="s">
        <v>612</v>
      </c>
      <c r="D73" s="174"/>
      <c r="E73" s="174"/>
      <c r="F73" s="174"/>
      <c r="G73" s="174"/>
      <c r="H73" s="175"/>
      <c r="I73" s="176">
        <v>3</v>
      </c>
    </row>
    <row r="74" spans="1:9" ht="64.5" customHeight="1" x14ac:dyDescent="0.35">
      <c r="A74" s="338" t="s">
        <v>232</v>
      </c>
      <c r="B74" s="339" t="s">
        <v>233</v>
      </c>
      <c r="C74" s="175" t="s">
        <v>586</v>
      </c>
      <c r="D74" s="174"/>
      <c r="E74" s="174"/>
      <c r="F74" s="174"/>
      <c r="G74" s="174"/>
      <c r="H74" s="175"/>
      <c r="I74" s="176">
        <v>3</v>
      </c>
    </row>
    <row r="75" spans="1:9" ht="29" x14ac:dyDescent="0.35">
      <c r="A75" s="338" t="s">
        <v>234</v>
      </c>
      <c r="B75" s="139" t="s">
        <v>235</v>
      </c>
      <c r="C75" s="175" t="s">
        <v>415</v>
      </c>
      <c r="D75" s="174"/>
      <c r="E75" s="174"/>
      <c r="F75" s="174"/>
      <c r="G75" s="174"/>
      <c r="H75" s="175"/>
      <c r="I75" s="176">
        <v>3</v>
      </c>
    </row>
    <row r="76" spans="1:9" ht="29.5" thickBot="1" x14ac:dyDescent="0.4">
      <c r="A76" s="474" t="s">
        <v>236</v>
      </c>
      <c r="B76" s="397" t="s">
        <v>237</v>
      </c>
      <c r="C76" s="399" t="s">
        <v>415</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5</v>
      </c>
    </row>
    <row r="79" spans="1:9" x14ac:dyDescent="0.35">
      <c r="A79" s="162" t="s">
        <v>168</v>
      </c>
      <c r="B79" s="157" t="s">
        <v>213</v>
      </c>
      <c r="C79" s="157" t="s">
        <v>944</v>
      </c>
      <c r="D79" s="163"/>
      <c r="E79" s="163"/>
      <c r="F79" s="163"/>
      <c r="G79" s="163"/>
      <c r="H79" s="157"/>
      <c r="I79" s="164">
        <v>5</v>
      </c>
    </row>
    <row r="80" spans="1:9" ht="15" thickBot="1" x14ac:dyDescent="0.4">
      <c r="A80" s="480" t="s">
        <v>169</v>
      </c>
      <c r="B80" s="481" t="s">
        <v>48</v>
      </c>
      <c r="C80" s="481" t="s">
        <v>260</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SUM(I83:I87)/5</f>
        <v>1.6</v>
      </c>
    </row>
    <row r="83" spans="1:9" x14ac:dyDescent="0.35">
      <c r="A83" s="136" t="s">
        <v>170</v>
      </c>
      <c r="B83" s="138" t="s">
        <v>214</v>
      </c>
      <c r="C83" s="138" t="s">
        <v>588</v>
      </c>
      <c r="D83" s="137"/>
      <c r="E83" s="137"/>
      <c r="F83" s="137"/>
      <c r="G83" s="137"/>
      <c r="H83" s="138"/>
      <c r="I83" s="334">
        <v>0</v>
      </c>
    </row>
    <row r="84" spans="1:9" x14ac:dyDescent="0.35">
      <c r="A84" s="136" t="s">
        <v>171</v>
      </c>
      <c r="B84" s="138" t="s">
        <v>51</v>
      </c>
      <c r="C84" s="138" t="s">
        <v>589</v>
      </c>
      <c r="D84" s="137"/>
      <c r="E84" s="137"/>
      <c r="F84" s="137"/>
      <c r="G84" s="137"/>
      <c r="H84" s="138"/>
      <c r="I84" s="334">
        <v>1</v>
      </c>
    </row>
    <row r="85" spans="1:9" x14ac:dyDescent="0.35">
      <c r="A85" s="136" t="s">
        <v>872</v>
      </c>
      <c r="B85" s="138" t="s">
        <v>52</v>
      </c>
      <c r="C85" s="138" t="s">
        <v>590</v>
      </c>
      <c r="D85" s="137"/>
      <c r="E85" s="137"/>
      <c r="F85" s="137"/>
      <c r="G85" s="137"/>
      <c r="H85" s="138"/>
      <c r="I85" s="334">
        <v>1</v>
      </c>
    </row>
    <row r="86" spans="1:9" ht="29" x14ac:dyDescent="0.35">
      <c r="A86" s="136" t="s">
        <v>172</v>
      </c>
      <c r="B86" s="210" t="s">
        <v>53</v>
      </c>
      <c r="C86" s="138" t="s">
        <v>264</v>
      </c>
      <c r="D86" s="137"/>
      <c r="E86" s="137"/>
      <c r="F86" s="137"/>
      <c r="G86" s="137"/>
      <c r="H86" s="138"/>
      <c r="I86" s="334">
        <v>3</v>
      </c>
    </row>
    <row r="87" spans="1:9" ht="29.5" thickBot="1" x14ac:dyDescent="0.4">
      <c r="A87" s="485" t="s">
        <v>173</v>
      </c>
      <c r="B87" s="143" t="s">
        <v>215</v>
      </c>
      <c r="C87" s="143" t="s">
        <v>264</v>
      </c>
      <c r="D87" s="144"/>
      <c r="E87" s="144"/>
      <c r="F87" s="144"/>
      <c r="G87" s="144"/>
      <c r="H87" s="143"/>
      <c r="I87" s="324">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SUM(I90:I94)/5</f>
        <v>2.8</v>
      </c>
    </row>
    <row r="90" spans="1:9" x14ac:dyDescent="0.35">
      <c r="A90" s="187" t="s">
        <v>174</v>
      </c>
      <c r="B90" s="188" t="s">
        <v>56</v>
      </c>
      <c r="C90" s="188" t="s">
        <v>338</v>
      </c>
      <c r="D90" s="189"/>
      <c r="E90" s="189"/>
      <c r="F90" s="189"/>
      <c r="G90" s="189"/>
      <c r="H90" s="188"/>
      <c r="I90" s="327">
        <v>5</v>
      </c>
    </row>
    <row r="91" spans="1:9" x14ac:dyDescent="0.35">
      <c r="A91" s="187" t="s">
        <v>175</v>
      </c>
      <c r="B91" s="188" t="s">
        <v>101</v>
      </c>
      <c r="C91" s="188" t="s">
        <v>591</v>
      </c>
      <c r="D91" s="189"/>
      <c r="E91" s="189"/>
      <c r="F91" s="189"/>
      <c r="G91" s="189"/>
      <c r="H91" s="188"/>
      <c r="I91" s="327">
        <v>2</v>
      </c>
    </row>
    <row r="92" spans="1:9" x14ac:dyDescent="0.35">
      <c r="A92" s="187" t="s">
        <v>873</v>
      </c>
      <c r="B92" s="188" t="s">
        <v>57</v>
      </c>
      <c r="C92" s="188" t="s">
        <v>590</v>
      </c>
      <c r="D92" s="189"/>
      <c r="E92" s="189"/>
      <c r="F92" s="189"/>
      <c r="G92" s="189"/>
      <c r="H92" s="188"/>
      <c r="I92" s="327">
        <v>1</v>
      </c>
    </row>
    <row r="93" spans="1:9" x14ac:dyDescent="0.35">
      <c r="A93" s="187" t="s">
        <v>176</v>
      </c>
      <c r="B93" s="188" t="s">
        <v>58</v>
      </c>
      <c r="C93" s="188" t="s">
        <v>590</v>
      </c>
      <c r="D93" s="189"/>
      <c r="E93" s="189"/>
      <c r="F93" s="189"/>
      <c r="G93" s="189"/>
      <c r="H93" s="188"/>
      <c r="I93" s="327">
        <v>1</v>
      </c>
    </row>
    <row r="94" spans="1:9" ht="15" thickBot="1" x14ac:dyDescent="0.4">
      <c r="A94" s="441" t="s">
        <v>177</v>
      </c>
      <c r="B94" s="159" t="s">
        <v>59</v>
      </c>
      <c r="C94" s="159" t="s">
        <v>592</v>
      </c>
      <c r="D94" s="177"/>
      <c r="E94" s="177"/>
      <c r="F94" s="177"/>
      <c r="G94" s="177"/>
      <c r="H94" s="159"/>
      <c r="I94" s="442">
        <v>5</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x14ac:dyDescent="0.35">
      <c r="A120" s="452" t="s">
        <v>72</v>
      </c>
      <c r="B120" s="453" t="s">
        <v>73</v>
      </c>
      <c r="C120" s="160"/>
      <c r="D120" s="454"/>
      <c r="E120" s="454"/>
      <c r="F120" s="454"/>
      <c r="G120" s="454"/>
      <c r="H120" s="160"/>
      <c r="I120" s="455">
        <f>SUM(I121:I123)/3</f>
        <v>1.3333333333333333</v>
      </c>
    </row>
    <row r="121" spans="1:10" x14ac:dyDescent="0.35">
      <c r="A121" s="183" t="s">
        <v>198</v>
      </c>
      <c r="B121" s="580" t="s">
        <v>238</v>
      </c>
      <c r="C121" s="184" t="s">
        <v>978</v>
      </c>
      <c r="D121" s="185"/>
      <c r="E121" s="185"/>
      <c r="F121" s="185"/>
      <c r="G121" s="185"/>
      <c r="H121" s="184"/>
      <c r="I121" s="186">
        <v>2</v>
      </c>
    </row>
    <row r="122" spans="1:10" x14ac:dyDescent="0.35">
      <c r="A122" s="183" t="s">
        <v>199</v>
      </c>
      <c r="B122" s="580" t="s">
        <v>239</v>
      </c>
      <c r="C122" s="184" t="s">
        <v>590</v>
      </c>
      <c r="D122" s="185"/>
      <c r="E122" s="185"/>
      <c r="F122" s="185"/>
      <c r="G122" s="185"/>
      <c r="H122" s="184"/>
      <c r="I122" s="186">
        <v>1</v>
      </c>
    </row>
    <row r="123" spans="1:10" ht="29.5" thickBot="1" x14ac:dyDescent="0.4">
      <c r="A123" s="456" t="s">
        <v>200</v>
      </c>
      <c r="B123" s="582" t="s">
        <v>240</v>
      </c>
      <c r="C123" s="152" t="s">
        <v>594</v>
      </c>
      <c r="D123" s="172"/>
      <c r="E123" s="172"/>
      <c r="F123" s="172"/>
      <c r="G123" s="172"/>
      <c r="H123" s="152"/>
      <c r="I123" s="173">
        <v>1</v>
      </c>
    </row>
    <row r="124" spans="1:10" ht="15" thickBot="1" x14ac:dyDescent="0.4"/>
    <row r="125" spans="1:10" ht="15" customHeight="1" thickTop="1" thickBot="1" x14ac:dyDescent="0.4">
      <c r="B125" s="395" t="s">
        <v>84</v>
      </c>
      <c r="C125" s="615" t="s">
        <v>1149</v>
      </c>
      <c r="D125" s="629"/>
      <c r="E125" s="629"/>
      <c r="F125" s="629"/>
      <c r="G125" s="629"/>
      <c r="H125" s="629"/>
      <c r="I125" s="630"/>
      <c r="J125" s="488"/>
    </row>
    <row r="126" spans="1:10" ht="15" thickTop="1" x14ac:dyDescent="0.35">
      <c r="C126" s="608"/>
      <c r="D126" s="609"/>
      <c r="E126" s="609"/>
      <c r="F126" s="609"/>
      <c r="G126" s="609"/>
      <c r="H126" s="609"/>
      <c r="I126" s="610"/>
      <c r="J126" s="488"/>
    </row>
    <row r="127" spans="1:10" x14ac:dyDescent="0.35">
      <c r="C127" s="608"/>
      <c r="D127" s="609"/>
      <c r="E127" s="609"/>
      <c r="F127" s="609"/>
      <c r="G127" s="609"/>
      <c r="H127" s="609"/>
      <c r="I127" s="610"/>
      <c r="J127" s="488"/>
    </row>
    <row r="128" spans="1:10" x14ac:dyDescent="0.35">
      <c r="B128" s="123"/>
      <c r="C128" s="608"/>
      <c r="D128" s="609"/>
      <c r="E128" s="609"/>
      <c r="F128" s="609"/>
      <c r="G128" s="609"/>
      <c r="H128" s="609"/>
      <c r="I128" s="610"/>
      <c r="J128" s="488"/>
    </row>
    <row r="129" spans="2:10" x14ac:dyDescent="0.35">
      <c r="B129" s="123"/>
      <c r="C129" s="608"/>
      <c r="D129" s="609"/>
      <c r="E129" s="609"/>
      <c r="F129" s="609"/>
      <c r="G129" s="609"/>
      <c r="H129" s="609"/>
      <c r="I129" s="610"/>
      <c r="J129" s="488"/>
    </row>
    <row r="130" spans="2:10" ht="15" thickBot="1" x14ac:dyDescent="0.4">
      <c r="B130" s="123"/>
      <c r="C130" s="611"/>
      <c r="D130" s="612"/>
      <c r="E130" s="612"/>
      <c r="F130" s="612"/>
      <c r="G130" s="612"/>
      <c r="H130" s="612"/>
      <c r="I130" s="613"/>
      <c r="J130" s="488"/>
    </row>
    <row r="131" spans="2:10" ht="15" thickTop="1" x14ac:dyDescent="0.35">
      <c r="B131" s="123"/>
      <c r="I131" s="489"/>
    </row>
    <row r="132" spans="2:10" x14ac:dyDescent="0.35">
      <c r="B132" s="123"/>
      <c r="I132" s="489"/>
    </row>
    <row r="133" spans="2:10" x14ac:dyDescent="0.35">
      <c r="B133" s="123"/>
      <c r="I133" s="489"/>
    </row>
    <row r="134" spans="2:10" x14ac:dyDescent="0.35">
      <c r="B134" s="123"/>
      <c r="I134" s="489"/>
    </row>
    <row r="135" spans="2:10" x14ac:dyDescent="0.35">
      <c r="B135" s="123"/>
      <c r="I135" s="489"/>
    </row>
    <row r="136" spans="2:10" x14ac:dyDescent="0.35">
      <c r="B136" s="123"/>
      <c r="I136" s="489"/>
    </row>
    <row r="137" spans="2:10" x14ac:dyDescent="0.35">
      <c r="B137" s="123"/>
      <c r="I137" s="489"/>
    </row>
    <row r="138" spans="2:10" x14ac:dyDescent="0.35">
      <c r="B138" s="123"/>
      <c r="I138" s="489"/>
    </row>
    <row r="139" spans="2:10" x14ac:dyDescent="0.35">
      <c r="B139" s="123"/>
      <c r="I139" s="489"/>
    </row>
    <row r="140" spans="2:10" x14ac:dyDescent="0.35">
      <c r="B140" s="123"/>
      <c r="I140" s="489"/>
    </row>
    <row r="141" spans="2:10" x14ac:dyDescent="0.35">
      <c r="B141" s="123"/>
      <c r="I141" s="489"/>
    </row>
    <row r="142" spans="2:10" x14ac:dyDescent="0.35">
      <c r="B142" s="123"/>
    </row>
  </sheetData>
  <mergeCells count="1">
    <mergeCell ref="C125:I130"/>
  </mergeCells>
  <pageMargins left="0.70866141732283472" right="0.70866141732283472" top="0.74803149606299213" bottom="0.74803149606299213" header="0.31496062992125984" footer="0.31496062992125984"/>
  <pageSetup scale="75" fitToHeight="0" orientation="portrait" r:id="rId1"/>
  <rowBreaks count="1" manualBreakCount="1">
    <brk id="124" max="16383" man="1"/>
  </rowBreaks>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5">
      <c r="A1" s="91"/>
      <c r="B1" s="92" t="s">
        <v>1100</v>
      </c>
      <c r="C1" s="93" t="s">
        <v>103</v>
      </c>
      <c r="F1" s="60" t="s">
        <v>104</v>
      </c>
      <c r="G1" s="94" t="s">
        <v>110</v>
      </c>
      <c r="H1" s="60" t="s">
        <v>105</v>
      </c>
      <c r="I1" s="60" t="s">
        <v>106</v>
      </c>
      <c r="J1" s="60" t="s">
        <v>107</v>
      </c>
      <c r="K1" s="94" t="s">
        <v>109</v>
      </c>
    </row>
    <row r="2" spans="1:11" ht="15" x14ac:dyDescent="0.2">
      <c r="A2" s="98"/>
      <c r="B2" s="99" t="s">
        <v>88</v>
      </c>
      <c r="C2" s="100" t="str">
        <f>'K. Mt. Cayley'!C3</f>
        <v>Mt. Cayley</v>
      </c>
    </row>
    <row r="3" spans="1:11" ht="15" x14ac:dyDescent="0.2">
      <c r="A3" s="98"/>
      <c r="B3" s="99" t="s">
        <v>89</v>
      </c>
      <c r="C3" s="318" t="str">
        <f>'K. Mt. Cayley'!C4</f>
        <v>Squamish</v>
      </c>
      <c r="E3" s="102" t="s">
        <v>116</v>
      </c>
      <c r="F3" s="102" t="s">
        <v>111</v>
      </c>
      <c r="G3" s="102" t="s">
        <v>117</v>
      </c>
      <c r="H3" s="102" t="s">
        <v>112</v>
      </c>
      <c r="I3" s="102" t="s">
        <v>113</v>
      </c>
      <c r="J3" s="102" t="s">
        <v>114</v>
      </c>
      <c r="K3" s="102" t="s">
        <v>441</v>
      </c>
    </row>
    <row r="4" spans="1:11" ht="15" x14ac:dyDescent="0.2">
      <c r="A4" s="98"/>
      <c r="B4" s="99" t="s">
        <v>87</v>
      </c>
      <c r="C4" s="318" t="str">
        <f>'K. Mt. Cayley'!C5</f>
        <v>North Vancouver</v>
      </c>
      <c r="E4" s="103"/>
      <c r="F4" s="146">
        <f>C51</f>
        <v>0.5</v>
      </c>
      <c r="G4" s="146">
        <f>(C40+C57+C45+C95)/4</f>
        <v>2.3571428571428572</v>
      </c>
      <c r="H4" s="146">
        <f>C34</f>
        <v>3</v>
      </c>
      <c r="I4" s="146">
        <f>C66</f>
        <v>2.7777777777777777</v>
      </c>
      <c r="J4" s="146">
        <f>(C9+C25+C113)/3</f>
        <v>3.785714285714286</v>
      </c>
      <c r="K4" s="146">
        <f>(C77+C81+C88+C119)/4</f>
        <v>2.6833333333333331</v>
      </c>
    </row>
    <row r="5" spans="1:11" ht="15" x14ac:dyDescent="0.2">
      <c r="A5" s="98"/>
      <c r="B5" s="101" t="s">
        <v>5</v>
      </c>
      <c r="C5" s="318" t="str">
        <f>'K. Mt. Cayley'!C6</f>
        <v>Tenaka Creek, 092J03</v>
      </c>
    </row>
    <row r="6" spans="1:11" ht="15" x14ac:dyDescent="0.2">
      <c r="A6" s="98"/>
      <c r="B6" s="101" t="s">
        <v>6</v>
      </c>
      <c r="C6" s="318" t="str">
        <f>'K. Mt. Cayley'!C7</f>
        <v>92J.014</v>
      </c>
    </row>
    <row r="7" spans="1:11" ht="15" x14ac:dyDescent="0.2">
      <c r="A7" s="6"/>
      <c r="B7" s="8"/>
      <c r="C7" s="7"/>
    </row>
    <row r="8" spans="1:11" ht="20.149999999999999" thickBot="1" x14ac:dyDescent="0.3">
      <c r="A8" s="6"/>
      <c r="B8" s="125" t="str">
        <f>'K. Mt. Cayley'!C3</f>
        <v>Mt. Cayley</v>
      </c>
      <c r="C8" s="7"/>
    </row>
    <row r="9" spans="1:11" ht="15" x14ac:dyDescent="0.2">
      <c r="A9" s="18" t="s">
        <v>7</v>
      </c>
      <c r="B9" s="19" t="s">
        <v>206</v>
      </c>
      <c r="C9" s="82">
        <f>'K. Mt. Cayley'!I10</f>
        <v>4.2142857142857144</v>
      </c>
    </row>
    <row r="10" spans="1:11" ht="15" x14ac:dyDescent="0.25">
      <c r="A10" s="20" t="s">
        <v>119</v>
      </c>
      <c r="B10" s="5" t="s">
        <v>94</v>
      </c>
      <c r="C10" s="65">
        <f>'K. Mt. Cayley'!I11</f>
        <v>5</v>
      </c>
    </row>
    <row r="11" spans="1:11" ht="15" x14ac:dyDescent="0.25">
      <c r="A11" s="20" t="s">
        <v>120</v>
      </c>
      <c r="B11" s="5" t="s">
        <v>8</v>
      </c>
      <c r="C11" s="291">
        <f>'K. Mt. Cayley'!I12</f>
        <v>5</v>
      </c>
    </row>
    <row r="12" spans="1:11" ht="15" x14ac:dyDescent="0.25">
      <c r="A12" s="20" t="s">
        <v>121</v>
      </c>
      <c r="B12" s="5" t="s">
        <v>224</v>
      </c>
      <c r="C12" s="291">
        <f>'K. Mt. Cayley'!I13</f>
        <v>5</v>
      </c>
    </row>
    <row r="13" spans="1:11" ht="15" x14ac:dyDescent="0.25">
      <c r="A13" s="20" t="s">
        <v>122</v>
      </c>
      <c r="B13" s="5" t="s">
        <v>92</v>
      </c>
      <c r="C13" s="291">
        <f>'K. Mt. Cayley'!I14</f>
        <v>5</v>
      </c>
    </row>
    <row r="14" spans="1:11" ht="15" x14ac:dyDescent="0.25">
      <c r="A14" s="20" t="s">
        <v>123</v>
      </c>
      <c r="B14" s="5" t="s">
        <v>91</v>
      </c>
      <c r="C14" s="291">
        <f>'K. Mt. Cayley'!I15</f>
        <v>5</v>
      </c>
    </row>
    <row r="15" spans="1:11" ht="15" x14ac:dyDescent="0.25">
      <c r="A15" s="20" t="s">
        <v>124</v>
      </c>
      <c r="B15" s="5" t="s">
        <v>93</v>
      </c>
      <c r="C15" s="291">
        <f>'K. Mt. Cayley'!I16</f>
        <v>5</v>
      </c>
    </row>
    <row r="16" spans="1:11" ht="15" x14ac:dyDescent="0.25">
      <c r="A16" s="20" t="s">
        <v>125</v>
      </c>
      <c r="B16" s="5" t="s">
        <v>203</v>
      </c>
      <c r="C16" s="291">
        <f>'K. Mt. Cayley'!I17</f>
        <v>3</v>
      </c>
    </row>
    <row r="17" spans="1:3" ht="15" x14ac:dyDescent="0.25">
      <c r="A17" s="20" t="s">
        <v>126</v>
      </c>
      <c r="B17" s="5" t="s">
        <v>9</v>
      </c>
      <c r="C17" s="291">
        <f>'K. Mt. Cayley'!I18</f>
        <v>3</v>
      </c>
    </row>
    <row r="18" spans="1:3" ht="15" x14ac:dyDescent="0.25">
      <c r="A18" s="20" t="s">
        <v>127</v>
      </c>
      <c r="B18" s="5" t="s">
        <v>10</v>
      </c>
      <c r="C18" s="291">
        <f>'K. Mt. Cayley'!I19</f>
        <v>5</v>
      </c>
    </row>
    <row r="19" spans="1:3" ht="15" x14ac:dyDescent="0.25">
      <c r="A19" s="20" t="s">
        <v>128</v>
      </c>
      <c r="B19" s="5" t="s">
        <v>96</v>
      </c>
      <c r="C19" s="291">
        <f>'K. Mt. Cayley'!I20</f>
        <v>5</v>
      </c>
    </row>
    <row r="20" spans="1:3" x14ac:dyDescent="0.35">
      <c r="A20" s="20" t="s">
        <v>129</v>
      </c>
      <c r="B20" s="5" t="s">
        <v>225</v>
      </c>
      <c r="C20" s="291">
        <f>'K. Mt. Cayley'!I21</f>
        <v>5</v>
      </c>
    </row>
    <row r="21" spans="1:3" x14ac:dyDescent="0.35">
      <c r="A21" s="20" t="s">
        <v>130</v>
      </c>
      <c r="B21" s="5" t="s">
        <v>204</v>
      </c>
      <c r="C21" s="291">
        <f>'K. Mt. Cayley'!I22</f>
        <v>3</v>
      </c>
    </row>
    <row r="22" spans="1:3" x14ac:dyDescent="0.35">
      <c r="A22" s="20" t="s">
        <v>131</v>
      </c>
      <c r="B22" s="5" t="s">
        <v>90</v>
      </c>
      <c r="C22" s="291">
        <f>'K. Mt. Cayley'!I23</f>
        <v>0</v>
      </c>
    </row>
    <row r="23" spans="1:3" ht="29.5" thickBot="1" x14ac:dyDescent="0.4">
      <c r="A23" s="105" t="s">
        <v>132</v>
      </c>
      <c r="B23" s="106" t="s">
        <v>226</v>
      </c>
      <c r="C23" s="291">
        <f>'K. Mt. Cayley'!I24</f>
        <v>5</v>
      </c>
    </row>
    <row r="24" spans="1:3" ht="15" thickBot="1" x14ac:dyDescent="0.4">
      <c r="A24" s="24"/>
      <c r="B24" s="25"/>
      <c r="C24" s="63"/>
    </row>
    <row r="25" spans="1:3" x14ac:dyDescent="0.35">
      <c r="A25" s="26" t="s">
        <v>11</v>
      </c>
      <c r="B25" s="27" t="s">
        <v>12</v>
      </c>
      <c r="C25" s="83">
        <f>'K. Mt. Cayley'!I26</f>
        <v>2.1428571428571428</v>
      </c>
    </row>
    <row r="26" spans="1:3" x14ac:dyDescent="0.35">
      <c r="A26" s="28" t="s">
        <v>133</v>
      </c>
      <c r="B26" s="9" t="s">
        <v>13</v>
      </c>
      <c r="C26" s="67">
        <f>'K. Mt. Cayley'!I27</f>
        <v>1</v>
      </c>
    </row>
    <row r="27" spans="1:3" x14ac:dyDescent="0.35">
      <c r="A27" s="28" t="s">
        <v>134</v>
      </c>
      <c r="B27" s="9" t="s">
        <v>205</v>
      </c>
      <c r="C27" s="67">
        <f>'K. Mt. Cayley'!I28</f>
        <v>3</v>
      </c>
    </row>
    <row r="28" spans="1:3" x14ac:dyDescent="0.35">
      <c r="A28" s="28" t="s">
        <v>135</v>
      </c>
      <c r="B28" s="9" t="s">
        <v>14</v>
      </c>
      <c r="C28" s="67">
        <f>'K. Mt. Cayley'!I29</f>
        <v>0</v>
      </c>
    </row>
    <row r="29" spans="1:3" x14ac:dyDescent="0.35">
      <c r="A29" s="28" t="s">
        <v>136</v>
      </c>
      <c r="B29" s="9" t="s">
        <v>15</v>
      </c>
      <c r="C29" s="67">
        <f>'K. Mt. Cayley'!I30</f>
        <v>3</v>
      </c>
    </row>
    <row r="30" spans="1:3" x14ac:dyDescent="0.35">
      <c r="A30" s="28" t="s">
        <v>137</v>
      </c>
      <c r="B30" s="9" t="s">
        <v>16</v>
      </c>
      <c r="C30" s="67">
        <f>'K. Mt. Cayley'!I31</f>
        <v>3</v>
      </c>
    </row>
    <row r="31" spans="1:3" ht="29" x14ac:dyDescent="0.35">
      <c r="A31" s="108" t="s">
        <v>138</v>
      </c>
      <c r="B31" s="109" t="s">
        <v>207</v>
      </c>
      <c r="C31" s="67">
        <f>'K. Mt. Cayley'!I32</f>
        <v>2</v>
      </c>
    </row>
    <row r="32" spans="1:3" ht="15" thickBot="1" x14ac:dyDescent="0.4">
      <c r="A32" s="28" t="s">
        <v>139</v>
      </c>
      <c r="B32" s="29" t="s">
        <v>17</v>
      </c>
      <c r="C32" s="68">
        <f>'K. Mt. Cayley'!I33</f>
        <v>3</v>
      </c>
    </row>
    <row r="33" spans="1:3" ht="15" thickBot="1" x14ac:dyDescent="0.4">
      <c r="A33" s="24"/>
      <c r="B33" s="25"/>
      <c r="C33" s="63"/>
    </row>
    <row r="34" spans="1:3" x14ac:dyDescent="0.35">
      <c r="A34" s="30" t="s">
        <v>18</v>
      </c>
      <c r="B34" s="31" t="s">
        <v>19</v>
      </c>
      <c r="C34" s="84">
        <f>'K. Mt. Cayley'!I35</f>
        <v>3</v>
      </c>
    </row>
    <row r="35" spans="1:3" x14ac:dyDescent="0.35">
      <c r="A35" s="32" t="s">
        <v>140</v>
      </c>
      <c r="B35" s="10" t="s">
        <v>97</v>
      </c>
      <c r="C35" s="69">
        <f>'K. Mt. Cayley'!I36</f>
        <v>3</v>
      </c>
    </row>
    <row r="36" spans="1:3" x14ac:dyDescent="0.35">
      <c r="A36" s="32" t="s">
        <v>141</v>
      </c>
      <c r="B36" s="10" t="s">
        <v>20</v>
      </c>
      <c r="C36" s="69">
        <f>'K. Mt. Cayley'!I37</f>
        <v>3</v>
      </c>
    </row>
    <row r="37" spans="1:3" x14ac:dyDescent="0.35">
      <c r="A37" s="32" t="s">
        <v>142</v>
      </c>
      <c r="B37" s="10" t="s">
        <v>21</v>
      </c>
      <c r="C37" s="69">
        <f>'K. Mt. Cayley'!I38</f>
        <v>4</v>
      </c>
    </row>
    <row r="38" spans="1:3" ht="15" thickBot="1" x14ac:dyDescent="0.4">
      <c r="A38" s="32" t="s">
        <v>143</v>
      </c>
      <c r="B38" s="33" t="s">
        <v>86</v>
      </c>
      <c r="C38" s="70">
        <f>'K. Mt. Cayley'!I39</f>
        <v>2</v>
      </c>
    </row>
    <row r="39" spans="1:3" ht="15" thickBot="1" x14ac:dyDescent="0.4">
      <c r="A39" s="24"/>
      <c r="B39" s="25"/>
      <c r="C39" s="64"/>
    </row>
    <row r="40" spans="1:3" ht="29" x14ac:dyDescent="0.35">
      <c r="A40" s="36" t="s">
        <v>22</v>
      </c>
      <c r="B40" s="37" t="s">
        <v>227</v>
      </c>
      <c r="C40" s="85">
        <f>'K. Mt. Cayley'!I41</f>
        <v>3</v>
      </c>
    </row>
    <row r="41" spans="1:3" x14ac:dyDescent="0.35">
      <c r="A41" s="38" t="s">
        <v>144</v>
      </c>
      <c r="B41" s="11" t="s">
        <v>23</v>
      </c>
      <c r="C41" s="71">
        <f>'K. Mt. Cayley'!I42</f>
        <v>3</v>
      </c>
    </row>
    <row r="42" spans="1:3" ht="29" x14ac:dyDescent="0.35">
      <c r="A42" s="111" t="s">
        <v>145</v>
      </c>
      <c r="B42" s="112" t="s">
        <v>228</v>
      </c>
      <c r="C42" s="71">
        <f>'K. Mt. Cayley'!I43</f>
        <v>3</v>
      </c>
    </row>
    <row r="43" spans="1:3" ht="15" thickBot="1" x14ac:dyDescent="0.4">
      <c r="A43" s="38" t="s">
        <v>146</v>
      </c>
      <c r="B43" s="39" t="s">
        <v>24</v>
      </c>
      <c r="C43" s="72">
        <f>'K. Mt. Cayley'!I44</f>
        <v>3</v>
      </c>
    </row>
    <row r="44" spans="1:3" ht="15" thickBot="1" x14ac:dyDescent="0.4">
      <c r="A44" s="24"/>
      <c r="B44" s="25"/>
      <c r="C44" s="63"/>
    </row>
    <row r="45" spans="1:3" x14ac:dyDescent="0.35">
      <c r="A45" s="40" t="s">
        <v>25</v>
      </c>
      <c r="B45" s="41" t="s">
        <v>26</v>
      </c>
      <c r="C45" s="86">
        <f>'K. Mt. Cayley'!I44</f>
        <v>3</v>
      </c>
    </row>
    <row r="46" spans="1:3" x14ac:dyDescent="0.35">
      <c r="A46" s="42" t="s">
        <v>147</v>
      </c>
      <c r="B46" s="12" t="s">
        <v>208</v>
      </c>
      <c r="C46" s="73">
        <f>'K. Mt. Cayley'!I45</f>
        <v>0</v>
      </c>
    </row>
    <row r="47" spans="1:3" x14ac:dyDescent="0.35">
      <c r="A47" s="42" t="s">
        <v>148</v>
      </c>
      <c r="B47" s="12" t="s">
        <v>209</v>
      </c>
      <c r="C47" s="73">
        <f>'K. Mt. Cayley'!I46</f>
        <v>2.5</v>
      </c>
    </row>
    <row r="48" spans="1:3" x14ac:dyDescent="0.35">
      <c r="A48" s="42" t="s">
        <v>149</v>
      </c>
      <c r="B48" s="12" t="s">
        <v>27</v>
      </c>
      <c r="C48" s="73">
        <f>'K. Mt. Cayley'!I47</f>
        <v>3</v>
      </c>
    </row>
    <row r="49" spans="1:3" ht="15" thickBot="1" x14ac:dyDescent="0.4">
      <c r="A49" s="42" t="s">
        <v>150</v>
      </c>
      <c r="B49" s="43" t="s">
        <v>210</v>
      </c>
      <c r="C49" s="74">
        <f>'K. Mt. Cayley'!I48</f>
        <v>3</v>
      </c>
    </row>
    <row r="50" spans="1:3" ht="15" thickBot="1" x14ac:dyDescent="0.4">
      <c r="A50" s="24"/>
      <c r="B50" s="25"/>
      <c r="C50" s="63"/>
    </row>
    <row r="51" spans="1:3" x14ac:dyDescent="0.35">
      <c r="A51" s="44" t="s">
        <v>28</v>
      </c>
      <c r="B51" s="45" t="s">
        <v>29</v>
      </c>
      <c r="C51" s="87">
        <f>'K. Mt. Cayley'!I52</f>
        <v>0.5</v>
      </c>
    </row>
    <row r="52" spans="1:3" x14ac:dyDescent="0.35">
      <c r="A52" s="46" t="s">
        <v>151</v>
      </c>
      <c r="B52" s="13" t="s">
        <v>30</v>
      </c>
      <c r="C52" s="75">
        <f>'K. Mt. Cayley'!I53</f>
        <v>1</v>
      </c>
    </row>
    <row r="53" spans="1:3" x14ac:dyDescent="0.35">
      <c r="A53" s="46" t="s">
        <v>152</v>
      </c>
      <c r="B53" s="13" t="s">
        <v>31</v>
      </c>
      <c r="C53" s="75">
        <f>'K. Mt. Cayley'!I54</f>
        <v>1</v>
      </c>
    </row>
    <row r="54" spans="1:3" x14ac:dyDescent="0.35">
      <c r="A54" s="46" t="s">
        <v>153</v>
      </c>
      <c r="B54" s="13" t="s">
        <v>32</v>
      </c>
      <c r="C54" s="75">
        <f>'K. Mt. Cayley'!I55</f>
        <v>0</v>
      </c>
    </row>
    <row r="55" spans="1:3" ht="15" thickBot="1" x14ac:dyDescent="0.4">
      <c r="A55" s="46" t="s">
        <v>154</v>
      </c>
      <c r="B55" s="47" t="s">
        <v>33</v>
      </c>
      <c r="C55" s="76">
        <f>'K. Mt. Cayley'!I56</f>
        <v>0</v>
      </c>
    </row>
    <row r="56" spans="1:3" ht="15" thickBot="1" x14ac:dyDescent="0.4">
      <c r="A56" s="24"/>
      <c r="B56" s="25"/>
      <c r="C56" s="63"/>
    </row>
    <row r="57" spans="1:3" x14ac:dyDescent="0.35">
      <c r="A57" s="48" t="s">
        <v>34</v>
      </c>
      <c r="B57" s="49" t="s">
        <v>211</v>
      </c>
      <c r="C57" s="88">
        <f>'K. Mt. Cayley'!I58</f>
        <v>3.4285714285714284</v>
      </c>
    </row>
    <row r="58" spans="1:3" x14ac:dyDescent="0.35">
      <c r="A58" s="50" t="s">
        <v>155</v>
      </c>
      <c r="B58" s="14" t="s">
        <v>35</v>
      </c>
      <c r="C58" s="77">
        <f>'K. Mt. Cayley'!I59</f>
        <v>3</v>
      </c>
    </row>
    <row r="59" spans="1:3" x14ac:dyDescent="0.35">
      <c r="A59" s="50" t="s">
        <v>156</v>
      </c>
      <c r="B59" s="14" t="s">
        <v>212</v>
      </c>
      <c r="C59" s="77">
        <f>'K. Mt. Cayley'!I60</f>
        <v>3</v>
      </c>
    </row>
    <row r="60" spans="1:3" x14ac:dyDescent="0.35">
      <c r="A60" s="50" t="s">
        <v>157</v>
      </c>
      <c r="B60" s="14" t="s">
        <v>98</v>
      </c>
      <c r="C60" s="77">
        <f>'K. Mt. Cayley'!I61</f>
        <v>3</v>
      </c>
    </row>
    <row r="61" spans="1:3" x14ac:dyDescent="0.35">
      <c r="A61" s="50" t="s">
        <v>158</v>
      </c>
      <c r="B61" s="14" t="s">
        <v>36</v>
      </c>
      <c r="C61" s="77">
        <f>'K. Mt. Cayley'!I62</f>
        <v>4</v>
      </c>
    </row>
    <row r="62" spans="1:3" x14ac:dyDescent="0.35">
      <c r="A62" s="50" t="s">
        <v>159</v>
      </c>
      <c r="B62" s="14" t="s">
        <v>37</v>
      </c>
      <c r="C62" s="77">
        <f>'K. Mt. Cayley'!I63</f>
        <v>3</v>
      </c>
    </row>
    <row r="63" spans="1:3" x14ac:dyDescent="0.35">
      <c r="A63" s="114" t="s">
        <v>160</v>
      </c>
      <c r="B63" s="115" t="s">
        <v>38</v>
      </c>
      <c r="C63" s="116">
        <f>'K. Mt. Cayley'!I64</f>
        <v>3</v>
      </c>
    </row>
    <row r="64" spans="1:3" ht="15" thickBot="1" x14ac:dyDescent="0.4">
      <c r="A64" s="50" t="s">
        <v>161</v>
      </c>
      <c r="B64" s="51" t="s">
        <v>39</v>
      </c>
      <c r="C64" s="78">
        <f>'K. Mt. Cayley'!I65</f>
        <v>5</v>
      </c>
    </row>
    <row r="65" spans="1:3" ht="15" thickBot="1" x14ac:dyDescent="0.4">
      <c r="A65" s="24"/>
      <c r="B65" s="25"/>
      <c r="C65" s="63"/>
    </row>
    <row r="66" spans="1:3" x14ac:dyDescent="0.35">
      <c r="A66" s="52" t="s">
        <v>40</v>
      </c>
      <c r="B66" s="53" t="s">
        <v>41</v>
      </c>
      <c r="C66" s="89">
        <f>'K. Mt. Cayley'!I67</f>
        <v>2.7777777777777777</v>
      </c>
    </row>
    <row r="67" spans="1:3" x14ac:dyDescent="0.35">
      <c r="A67" s="54" t="s">
        <v>162</v>
      </c>
      <c r="B67" s="15" t="s">
        <v>42</v>
      </c>
      <c r="C67" s="79">
        <f>'K. Mt. Cayley'!I68</f>
        <v>1</v>
      </c>
    </row>
    <row r="68" spans="1:3" x14ac:dyDescent="0.35">
      <c r="A68" s="54" t="s">
        <v>163</v>
      </c>
      <c r="B68" s="15" t="s">
        <v>99</v>
      </c>
      <c r="C68" s="79">
        <f>'K. Mt. Cayley'!I69</f>
        <v>1</v>
      </c>
    </row>
    <row r="69" spans="1:3" x14ac:dyDescent="0.35">
      <c r="A69" s="54" t="s">
        <v>164</v>
      </c>
      <c r="B69" s="15" t="s">
        <v>43</v>
      </c>
      <c r="C69" s="79">
        <f>'K. Mt. Cayley'!I70</f>
        <v>5</v>
      </c>
    </row>
    <row r="70" spans="1:3" x14ac:dyDescent="0.35">
      <c r="A70" s="54" t="s">
        <v>165</v>
      </c>
      <c r="B70" s="15" t="s">
        <v>44</v>
      </c>
      <c r="C70" s="79">
        <f>'K. Mt. Cayley'!I71</f>
        <v>3</v>
      </c>
    </row>
    <row r="71" spans="1:3" x14ac:dyDescent="0.35">
      <c r="A71" s="54" t="s">
        <v>166</v>
      </c>
      <c r="B71" s="15" t="s">
        <v>100</v>
      </c>
      <c r="C71" s="79">
        <f>'K. Mt. Cayley'!I72</f>
        <v>3</v>
      </c>
    </row>
    <row r="72" spans="1:3" x14ac:dyDescent="0.35">
      <c r="A72" s="54" t="s">
        <v>167</v>
      </c>
      <c r="B72" s="120" t="s">
        <v>45</v>
      </c>
      <c r="C72" s="79">
        <f>'K. Mt. Cayley'!I73</f>
        <v>3</v>
      </c>
    </row>
    <row r="73" spans="1:3" ht="29" x14ac:dyDescent="0.35">
      <c r="A73" s="121" t="s">
        <v>232</v>
      </c>
      <c r="B73" s="122" t="s">
        <v>233</v>
      </c>
      <c r="C73" s="79">
        <f>'K. Mt. Cayley'!I74</f>
        <v>3</v>
      </c>
    </row>
    <row r="74" spans="1:3" ht="29" x14ac:dyDescent="0.35">
      <c r="A74" s="121" t="s">
        <v>234</v>
      </c>
      <c r="B74" s="15" t="s">
        <v>235</v>
      </c>
      <c r="C74" s="79">
        <f>'K. Mt. Cayley'!I75</f>
        <v>3</v>
      </c>
    </row>
    <row r="75" spans="1:3" ht="15" thickBot="1" x14ac:dyDescent="0.4">
      <c r="A75" s="54" t="s">
        <v>236</v>
      </c>
      <c r="B75" s="55" t="s">
        <v>237</v>
      </c>
      <c r="C75" s="79">
        <f>'K. Mt. Cayley'!I76</f>
        <v>3</v>
      </c>
    </row>
    <row r="76" spans="1:3" ht="15" thickBot="1" x14ac:dyDescent="0.4">
      <c r="A76" s="24"/>
      <c r="B76" s="25"/>
      <c r="C76" s="64"/>
    </row>
    <row r="77" spans="1:3" x14ac:dyDescent="0.35">
      <c r="A77" s="56" t="s">
        <v>46</v>
      </c>
      <c r="B77" s="57" t="s">
        <v>47</v>
      </c>
      <c r="C77" s="90">
        <f>'K. Mt. Cayley'!I78</f>
        <v>5</v>
      </c>
    </row>
    <row r="78" spans="1:3" x14ac:dyDescent="0.35">
      <c r="A78" s="58" t="s">
        <v>168</v>
      </c>
      <c r="B78" s="16" t="s">
        <v>213</v>
      </c>
      <c r="C78" s="80">
        <f>'K. Mt. Cayley'!I79</f>
        <v>5</v>
      </c>
    </row>
    <row r="79" spans="1:3" ht="15" thickBot="1" x14ac:dyDescent="0.4">
      <c r="A79" s="58" t="s">
        <v>169</v>
      </c>
      <c r="B79" s="59" t="s">
        <v>48</v>
      </c>
      <c r="C79" s="81">
        <f>'K. Mt. Cayley'!I80</f>
        <v>5</v>
      </c>
    </row>
    <row r="80" spans="1:3" ht="15" thickBot="1" x14ac:dyDescent="0.4">
      <c r="A80" s="24"/>
      <c r="B80" s="25"/>
      <c r="C80" s="63"/>
    </row>
    <row r="81" spans="1:3" x14ac:dyDescent="0.35">
      <c r="A81" s="18" t="s">
        <v>49</v>
      </c>
      <c r="B81" s="19" t="s">
        <v>50</v>
      </c>
      <c r="C81" s="82">
        <f>'K. Mt. Cayley'!I82</f>
        <v>1.6</v>
      </c>
    </row>
    <row r="82" spans="1:3" x14ac:dyDescent="0.35">
      <c r="A82" s="20" t="s">
        <v>170</v>
      </c>
      <c r="B82" s="5" t="s">
        <v>214</v>
      </c>
      <c r="C82" s="65">
        <f>'K. Mt. Cayley'!I83</f>
        <v>0</v>
      </c>
    </row>
    <row r="83" spans="1:3" x14ac:dyDescent="0.35">
      <c r="A83" s="20" t="s">
        <v>171</v>
      </c>
      <c r="B83" s="5" t="s">
        <v>51</v>
      </c>
      <c r="C83" s="65">
        <f>'K. Mt. Cayley'!I84</f>
        <v>1</v>
      </c>
    </row>
    <row r="84" spans="1:3" x14ac:dyDescent="0.35">
      <c r="A84" s="20" t="s">
        <v>872</v>
      </c>
      <c r="B84" s="5" t="s">
        <v>52</v>
      </c>
      <c r="C84" s="65">
        <f>'K. Mt. Cayley'!I85</f>
        <v>1</v>
      </c>
    </row>
    <row r="85" spans="1:3" x14ac:dyDescent="0.35">
      <c r="A85" s="105" t="s">
        <v>172</v>
      </c>
      <c r="B85" s="17" t="s">
        <v>53</v>
      </c>
      <c r="C85" s="117">
        <f>'K. Mt. Cayley'!I86</f>
        <v>3</v>
      </c>
    </row>
    <row r="86" spans="1:3" ht="15" thickBot="1" x14ac:dyDescent="0.4">
      <c r="A86" s="20" t="s">
        <v>173</v>
      </c>
      <c r="B86" s="21" t="s">
        <v>215</v>
      </c>
      <c r="C86" s="66">
        <f>'K. Mt. Cayley'!I87</f>
        <v>3</v>
      </c>
    </row>
    <row r="87" spans="1:3" ht="15" thickBot="1" x14ac:dyDescent="0.4">
      <c r="A87" s="24"/>
      <c r="B87" s="25"/>
      <c r="C87" s="63"/>
    </row>
    <row r="88" spans="1:3" x14ac:dyDescent="0.35">
      <c r="A88" s="26" t="s">
        <v>54</v>
      </c>
      <c r="B88" s="27" t="s">
        <v>55</v>
      </c>
      <c r="C88" s="83">
        <f>'K. Mt. Cayley'!I89</f>
        <v>2.8</v>
      </c>
    </row>
    <row r="89" spans="1:3" x14ac:dyDescent="0.35">
      <c r="A89" s="28" t="s">
        <v>174</v>
      </c>
      <c r="B89" s="9" t="s">
        <v>56</v>
      </c>
      <c r="C89" s="67">
        <f>'K. Mt. Cayley'!I90</f>
        <v>5</v>
      </c>
    </row>
    <row r="90" spans="1:3" x14ac:dyDescent="0.35">
      <c r="A90" s="28" t="s">
        <v>175</v>
      </c>
      <c r="B90" s="9" t="s">
        <v>101</v>
      </c>
      <c r="C90" s="67">
        <f>'K. Mt. Cayley'!I91</f>
        <v>2</v>
      </c>
    </row>
    <row r="91" spans="1:3" x14ac:dyDescent="0.35">
      <c r="A91" s="28" t="s">
        <v>202</v>
      </c>
      <c r="B91" s="9" t="s">
        <v>57</v>
      </c>
      <c r="C91" s="67">
        <f>'K. Mt. Cayley'!I92</f>
        <v>1</v>
      </c>
    </row>
    <row r="92" spans="1:3" x14ac:dyDescent="0.35">
      <c r="A92" s="28" t="s">
        <v>176</v>
      </c>
      <c r="B92" s="9" t="s">
        <v>58</v>
      </c>
      <c r="C92" s="67">
        <f>'K. Mt. Cayley'!I93</f>
        <v>1</v>
      </c>
    </row>
    <row r="93" spans="1:3" ht="15" thickBot="1" x14ac:dyDescent="0.4">
      <c r="A93" s="28" t="s">
        <v>177</v>
      </c>
      <c r="B93" s="29" t="s">
        <v>59</v>
      </c>
      <c r="C93" s="68">
        <f>'K. Mt. Cayley'!I94</f>
        <v>5</v>
      </c>
    </row>
    <row r="94" spans="1:3" ht="15" thickBot="1" x14ac:dyDescent="0.4">
      <c r="A94" s="24"/>
      <c r="B94" s="25"/>
      <c r="C94" s="63"/>
    </row>
    <row r="95" spans="1:3" x14ac:dyDescent="0.35">
      <c r="A95" s="30" t="s">
        <v>60</v>
      </c>
      <c r="B95" s="31" t="s">
        <v>220</v>
      </c>
      <c r="C95" s="84">
        <f>'K. Mt. Cayley'!I96</f>
        <v>0</v>
      </c>
    </row>
    <row r="96" spans="1:3" x14ac:dyDescent="0.35">
      <c r="A96" s="32" t="s">
        <v>178</v>
      </c>
      <c r="B96" s="10" t="s">
        <v>216</v>
      </c>
      <c r="C96" s="69">
        <f>'K. Mt. Cayley'!I97</f>
        <v>0</v>
      </c>
    </row>
    <row r="97" spans="1:3" x14ac:dyDescent="0.35">
      <c r="A97" s="32" t="s">
        <v>179</v>
      </c>
      <c r="B97" s="10" t="s">
        <v>217</v>
      </c>
      <c r="C97" s="69">
        <f>'K. Mt. Cayley'!I98</f>
        <v>0</v>
      </c>
    </row>
    <row r="98" spans="1:3" x14ac:dyDescent="0.35">
      <c r="A98" s="32" t="s">
        <v>180</v>
      </c>
      <c r="B98" s="10" t="s">
        <v>218</v>
      </c>
      <c r="C98" s="69">
        <f>'K. Mt. Cayley'!I99</f>
        <v>0</v>
      </c>
    </row>
    <row r="99" spans="1:3" x14ac:dyDescent="0.35">
      <c r="A99" s="32" t="s">
        <v>181</v>
      </c>
      <c r="B99" s="10" t="s">
        <v>219</v>
      </c>
      <c r="C99" s="69">
        <f>'K. Mt. Cayley'!I100</f>
        <v>0</v>
      </c>
    </row>
    <row r="100" spans="1:3" x14ac:dyDescent="0.35">
      <c r="A100" s="32" t="s">
        <v>182</v>
      </c>
      <c r="B100" s="10" t="s">
        <v>221</v>
      </c>
      <c r="C100" s="69">
        <f>'K. Mt. Cayley'!I101</f>
        <v>0</v>
      </c>
    </row>
    <row r="101" spans="1:3" x14ac:dyDescent="0.35">
      <c r="A101" s="32" t="s">
        <v>183</v>
      </c>
      <c r="B101" s="10" t="s">
        <v>61</v>
      </c>
      <c r="C101" s="69">
        <f>'K. Mt. Cayley'!I102</f>
        <v>0</v>
      </c>
    </row>
    <row r="102" spans="1:3" x14ac:dyDescent="0.35">
      <c r="A102" s="32" t="s">
        <v>184</v>
      </c>
      <c r="B102" s="10" t="s">
        <v>222</v>
      </c>
      <c r="C102" s="69">
        <f>'K. Mt. Cayley'!I103</f>
        <v>0</v>
      </c>
    </row>
    <row r="103" spans="1:3" x14ac:dyDescent="0.35">
      <c r="A103" s="32" t="s">
        <v>185</v>
      </c>
      <c r="B103" s="10" t="s">
        <v>62</v>
      </c>
      <c r="C103" s="69">
        <f>'K. Mt. Cayley'!I104</f>
        <v>0</v>
      </c>
    </row>
    <row r="104" spans="1:3" x14ac:dyDescent="0.35">
      <c r="A104" s="32" t="s">
        <v>186</v>
      </c>
      <c r="B104" s="10" t="s">
        <v>63</v>
      </c>
      <c r="C104" s="69">
        <f>'K. Mt. Cayley'!I105</f>
        <v>0</v>
      </c>
    </row>
    <row r="105" spans="1:3" x14ac:dyDescent="0.35">
      <c r="A105" s="32" t="s">
        <v>187</v>
      </c>
      <c r="B105" s="10" t="s">
        <v>64</v>
      </c>
      <c r="C105" s="69">
        <f>'K. Mt. Cayley'!I106</f>
        <v>0</v>
      </c>
    </row>
    <row r="106" spans="1:3" x14ac:dyDescent="0.35">
      <c r="A106" s="32" t="s">
        <v>188</v>
      </c>
      <c r="B106" s="10" t="s">
        <v>65</v>
      </c>
      <c r="C106" s="69">
        <f>'K. Mt. Cayley'!I107</f>
        <v>0</v>
      </c>
    </row>
    <row r="107" spans="1:3" x14ac:dyDescent="0.35">
      <c r="A107" s="32" t="s">
        <v>189</v>
      </c>
      <c r="B107" s="10" t="s">
        <v>95</v>
      </c>
      <c r="C107" s="69">
        <f>'K. Mt. Cayley'!I108</f>
        <v>0</v>
      </c>
    </row>
    <row r="108" spans="1:3" x14ac:dyDescent="0.35">
      <c r="A108" s="32" t="s">
        <v>190</v>
      </c>
      <c r="B108" s="10" t="s">
        <v>66</v>
      </c>
      <c r="C108" s="69">
        <f>'K. Mt. Cayley'!I109</f>
        <v>0</v>
      </c>
    </row>
    <row r="109" spans="1:3" x14ac:dyDescent="0.35">
      <c r="A109" s="32" t="s">
        <v>191</v>
      </c>
      <c r="B109" s="10" t="s">
        <v>67</v>
      </c>
      <c r="C109" s="69">
        <f>'K. Mt. Cayley'!I110</f>
        <v>0</v>
      </c>
    </row>
    <row r="110" spans="1:3" x14ac:dyDescent="0.35">
      <c r="A110" s="32" t="s">
        <v>192</v>
      </c>
      <c r="B110" s="10" t="s">
        <v>68</v>
      </c>
      <c r="C110" s="69">
        <f>'K. Mt. Cayley'!I111</f>
        <v>0</v>
      </c>
    </row>
    <row r="111" spans="1:3" ht="15" thickBot="1" x14ac:dyDescent="0.4">
      <c r="A111" s="32" t="s">
        <v>193</v>
      </c>
      <c r="B111" s="33" t="s">
        <v>69</v>
      </c>
      <c r="C111" s="70">
        <f>'K. Mt. Cayley'!I112</f>
        <v>0</v>
      </c>
    </row>
    <row r="112" spans="1:3" ht="15" thickBot="1" x14ac:dyDescent="0.4">
      <c r="A112" s="24"/>
      <c r="B112" s="25"/>
      <c r="C112" s="63"/>
    </row>
    <row r="113" spans="1:3" x14ac:dyDescent="0.35">
      <c r="A113" s="36" t="s">
        <v>70</v>
      </c>
      <c r="B113" s="37" t="s">
        <v>85</v>
      </c>
      <c r="C113" s="85">
        <f>'K. Mt. Cayley'!I114</f>
        <v>5</v>
      </c>
    </row>
    <row r="114" spans="1:3" ht="43.5" x14ac:dyDescent="0.35">
      <c r="A114" s="111" t="s">
        <v>194</v>
      </c>
      <c r="B114" s="112" t="s">
        <v>229</v>
      </c>
      <c r="C114" s="113">
        <f>'K. Mt. Cayley'!I115</f>
        <v>5</v>
      </c>
    </row>
    <row r="115" spans="1:3" ht="43.5" x14ac:dyDescent="0.35">
      <c r="A115" s="111" t="s">
        <v>195</v>
      </c>
      <c r="B115" s="112" t="s">
        <v>230</v>
      </c>
      <c r="C115" s="113">
        <f>'K. Mt. Cayley'!I116</f>
        <v>5</v>
      </c>
    </row>
    <row r="116" spans="1:3" x14ac:dyDescent="0.35">
      <c r="A116" s="111" t="s">
        <v>196</v>
      </c>
      <c r="B116" s="112" t="s">
        <v>71</v>
      </c>
      <c r="C116" s="113">
        <f>'K. Mt. Cayley'!I117</f>
        <v>5</v>
      </c>
    </row>
    <row r="117" spans="1:3" ht="29.5" thickBot="1" x14ac:dyDescent="0.4">
      <c r="A117" s="111" t="s">
        <v>197</v>
      </c>
      <c r="B117" s="118" t="s">
        <v>231</v>
      </c>
      <c r="C117" s="119">
        <f>'K. Mt. Cayley'!I118</f>
        <v>5</v>
      </c>
    </row>
    <row r="118" spans="1:3" ht="15" thickBot="1" x14ac:dyDescent="0.4">
      <c r="A118" s="24"/>
      <c r="B118" s="25"/>
      <c r="C118" s="63"/>
    </row>
    <row r="119" spans="1:3" x14ac:dyDescent="0.35">
      <c r="A119" s="40" t="s">
        <v>72</v>
      </c>
      <c r="B119" s="41" t="s">
        <v>73</v>
      </c>
      <c r="C119" s="86">
        <f>'K. Mt. Cayley'!I120</f>
        <v>1.3333333333333333</v>
      </c>
    </row>
    <row r="120" spans="1:3" x14ac:dyDescent="0.35">
      <c r="A120" s="42" t="s">
        <v>198</v>
      </c>
      <c r="B120" s="12"/>
      <c r="C120" s="73">
        <f>'K. Mt. Cayley'!I121</f>
        <v>2</v>
      </c>
    </row>
    <row r="121" spans="1:3" x14ac:dyDescent="0.35">
      <c r="A121" s="42" t="s">
        <v>199</v>
      </c>
      <c r="B121" s="12"/>
      <c r="C121" s="73">
        <f>'K. Mt. Cayley'!I122</f>
        <v>1</v>
      </c>
    </row>
    <row r="122" spans="1:3" ht="15" thickBot="1" x14ac:dyDescent="0.4">
      <c r="A122" s="42" t="s">
        <v>200</v>
      </c>
      <c r="B122" s="43"/>
      <c r="C122" s="74">
        <f>'K. Mt. Cayley'!I123</f>
        <v>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A2" sqref="A2"/>
    </sheetView>
  </sheetViews>
  <sheetFormatPr defaultColWidth="8.81640625" defaultRowHeight="14.5" x14ac:dyDescent="0.35"/>
  <cols>
    <col min="1" max="1" width="5.453125" style="123" customWidth="1"/>
    <col min="2" max="2" width="45.7265625" style="171" customWidth="1"/>
    <col min="3" max="3" width="57.1796875" style="123" customWidth="1"/>
    <col min="4" max="4" width="17.7265625" style="123" hidden="1" customWidth="1"/>
    <col min="5" max="5" width="17.453125" style="123" hidden="1" customWidth="1"/>
    <col min="6" max="6" width="30.1796875" style="123" hidden="1" customWidth="1"/>
    <col min="7" max="7" width="22.81640625" style="123" hidden="1" customWidth="1"/>
    <col min="8" max="8" width="44" style="171" hidden="1" customWidth="1"/>
    <col min="9" max="9" width="12" style="490" customWidth="1"/>
    <col min="10" max="16384" width="8.8164062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s="2" customFormat="1" ht="46.5" customHeight="1" x14ac:dyDescent="0.25">
      <c r="A2" s="316"/>
      <c r="B2" s="316" t="s">
        <v>1099</v>
      </c>
      <c r="C2" s="316" t="s">
        <v>0</v>
      </c>
      <c r="D2" s="316" t="s">
        <v>1</v>
      </c>
      <c r="E2" s="316" t="s">
        <v>2</v>
      </c>
      <c r="F2" s="316" t="s">
        <v>3</v>
      </c>
      <c r="G2" s="316" t="s">
        <v>4</v>
      </c>
      <c r="H2" s="316" t="s">
        <v>75</v>
      </c>
      <c r="I2" s="317" t="s">
        <v>103</v>
      </c>
    </row>
    <row r="3" spans="1:9" ht="15" x14ac:dyDescent="0.25">
      <c r="A3" s="424"/>
      <c r="B3" s="424" t="s">
        <v>279</v>
      </c>
      <c r="C3" s="425" t="s">
        <v>406</v>
      </c>
      <c r="I3" s="424"/>
    </row>
    <row r="4" spans="1:9" ht="15" x14ac:dyDescent="0.25">
      <c r="A4" s="424"/>
      <c r="B4" s="424" t="s">
        <v>280</v>
      </c>
      <c r="C4" s="425" t="s">
        <v>560</v>
      </c>
      <c r="I4" s="424"/>
    </row>
    <row r="5" spans="1:9" ht="15" x14ac:dyDescent="0.25">
      <c r="A5" s="424"/>
      <c r="B5" s="424" t="s">
        <v>246</v>
      </c>
      <c r="C5" s="425" t="s">
        <v>338</v>
      </c>
      <c r="I5" s="424"/>
    </row>
    <row r="6" spans="1:9" ht="15" x14ac:dyDescent="0.25">
      <c r="A6" s="426"/>
      <c r="B6" s="426" t="s">
        <v>247</v>
      </c>
      <c r="C6" s="425" t="s">
        <v>1055</v>
      </c>
      <c r="I6" s="426"/>
    </row>
    <row r="7" spans="1:9" ht="15" x14ac:dyDescent="0.25">
      <c r="A7" s="426"/>
      <c r="B7" s="426" t="s">
        <v>6</v>
      </c>
      <c r="C7" s="425" t="s">
        <v>1056</v>
      </c>
      <c r="I7" s="426"/>
    </row>
    <row r="8" spans="1:9" ht="15" x14ac:dyDescent="0.25">
      <c r="I8" s="123"/>
    </row>
    <row r="9" spans="1:9" ht="19.5" thickBot="1" x14ac:dyDescent="0.3">
      <c r="B9" s="500" t="str">
        <f>C3</f>
        <v>Mt. Garibaldi</v>
      </c>
      <c r="I9" s="123"/>
    </row>
    <row r="10" spans="1:9" ht="15" x14ac:dyDescent="0.25">
      <c r="A10" s="428" t="s">
        <v>7</v>
      </c>
      <c r="B10" s="429" t="s">
        <v>206</v>
      </c>
      <c r="C10" s="430"/>
      <c r="D10" s="430"/>
      <c r="E10" s="430"/>
      <c r="F10" s="430"/>
      <c r="G10" s="430"/>
      <c r="H10" s="431"/>
      <c r="I10" s="432">
        <f>SUM(I11:I24)/14</f>
        <v>2.3571428571428572</v>
      </c>
    </row>
    <row r="11" spans="1:9" ht="15" x14ac:dyDescent="0.25">
      <c r="A11" s="322" t="s">
        <v>119</v>
      </c>
      <c r="B11" s="168" t="s">
        <v>94</v>
      </c>
      <c r="C11" s="138" t="s">
        <v>561</v>
      </c>
      <c r="D11" s="137"/>
      <c r="E11" s="137"/>
      <c r="F11" s="137"/>
      <c r="G11" s="137"/>
      <c r="H11" s="138"/>
      <c r="I11" s="334">
        <v>5</v>
      </c>
    </row>
    <row r="12" spans="1:9" ht="60" x14ac:dyDescent="0.25">
      <c r="A12" s="322" t="s">
        <v>120</v>
      </c>
      <c r="B12" s="138" t="s">
        <v>8</v>
      </c>
      <c r="C12" s="138" t="s">
        <v>600</v>
      </c>
      <c r="D12" s="137"/>
      <c r="E12" s="137"/>
      <c r="F12" s="137"/>
      <c r="G12" s="137"/>
      <c r="H12" s="138"/>
      <c r="I12" s="334">
        <v>0</v>
      </c>
    </row>
    <row r="13" spans="1:9" ht="30" x14ac:dyDescent="0.25">
      <c r="A13" s="322" t="s">
        <v>121</v>
      </c>
      <c r="B13" s="138" t="s">
        <v>224</v>
      </c>
      <c r="C13" s="138" t="s">
        <v>1150</v>
      </c>
      <c r="D13" s="137"/>
      <c r="E13" s="137"/>
      <c r="F13" s="137"/>
      <c r="G13" s="137"/>
      <c r="H13" s="138"/>
      <c r="I13" s="334">
        <v>3</v>
      </c>
    </row>
    <row r="14" spans="1:9" ht="15" x14ac:dyDescent="0.25">
      <c r="A14" s="322" t="s">
        <v>122</v>
      </c>
      <c r="B14" s="138" t="s">
        <v>92</v>
      </c>
      <c r="C14" s="138" t="s">
        <v>599</v>
      </c>
      <c r="D14" s="137"/>
      <c r="E14" s="137"/>
      <c r="F14" s="137"/>
      <c r="G14" s="137"/>
      <c r="H14" s="138"/>
      <c r="I14" s="334">
        <v>0</v>
      </c>
    </row>
    <row r="15" spans="1:9" ht="15" x14ac:dyDescent="0.25">
      <c r="A15" s="322" t="s">
        <v>123</v>
      </c>
      <c r="B15" s="138" t="s">
        <v>91</v>
      </c>
      <c r="C15" s="138" t="s">
        <v>1151</v>
      </c>
      <c r="D15" s="137"/>
      <c r="E15" s="137"/>
      <c r="F15" s="137"/>
      <c r="G15" s="137"/>
      <c r="H15" s="138"/>
      <c r="I15" s="334">
        <v>3</v>
      </c>
    </row>
    <row r="16" spans="1:9" ht="15" x14ac:dyDescent="0.25">
      <c r="A16" s="322" t="s">
        <v>124</v>
      </c>
      <c r="B16" s="138" t="s">
        <v>93</v>
      </c>
      <c r="C16" s="138" t="s">
        <v>264</v>
      </c>
      <c r="D16" s="137"/>
      <c r="E16" s="137"/>
      <c r="F16" s="137"/>
      <c r="G16" s="137"/>
      <c r="H16" s="138"/>
      <c r="I16" s="334">
        <v>0</v>
      </c>
    </row>
    <row r="17" spans="1:9" ht="15" x14ac:dyDescent="0.25">
      <c r="A17" s="322" t="s">
        <v>125</v>
      </c>
      <c r="B17" s="138" t="s">
        <v>203</v>
      </c>
      <c r="C17" s="138" t="s">
        <v>601</v>
      </c>
      <c r="D17" s="137"/>
      <c r="E17" s="137"/>
      <c r="F17" s="137"/>
      <c r="G17" s="137"/>
      <c r="H17" s="138"/>
      <c r="I17" s="334">
        <v>0</v>
      </c>
    </row>
    <row r="18" spans="1:9" ht="15" x14ac:dyDescent="0.25">
      <c r="A18" s="322" t="s">
        <v>126</v>
      </c>
      <c r="B18" s="138" t="s">
        <v>9</v>
      </c>
      <c r="C18" s="138" t="s">
        <v>566</v>
      </c>
      <c r="D18" s="137"/>
      <c r="E18" s="137"/>
      <c r="F18" s="137"/>
      <c r="G18" s="137"/>
      <c r="H18" s="138"/>
      <c r="I18" s="334">
        <v>3</v>
      </c>
    </row>
    <row r="19" spans="1:9" ht="15" x14ac:dyDescent="0.25">
      <c r="A19" s="322" t="s">
        <v>127</v>
      </c>
      <c r="B19" s="138" t="s">
        <v>10</v>
      </c>
      <c r="C19" s="138" t="s">
        <v>602</v>
      </c>
      <c r="D19" s="137"/>
      <c r="E19" s="137"/>
      <c r="F19" s="137"/>
      <c r="G19" s="137"/>
      <c r="H19" s="138"/>
      <c r="I19" s="334">
        <v>5</v>
      </c>
    </row>
    <row r="20" spans="1:9" ht="15" x14ac:dyDescent="0.25">
      <c r="A20" s="322" t="s">
        <v>128</v>
      </c>
      <c r="B20" s="138" t="s">
        <v>96</v>
      </c>
      <c r="C20" s="138" t="s">
        <v>561</v>
      </c>
      <c r="D20" s="137"/>
      <c r="E20" s="137"/>
      <c r="F20" s="137"/>
      <c r="G20" s="137"/>
      <c r="H20" s="138"/>
      <c r="I20" s="334">
        <v>5</v>
      </c>
    </row>
    <row r="21" spans="1:9" ht="30" x14ac:dyDescent="0.25">
      <c r="A21" s="322" t="s">
        <v>129</v>
      </c>
      <c r="B21" s="138" t="s">
        <v>225</v>
      </c>
      <c r="C21" s="138" t="s">
        <v>603</v>
      </c>
      <c r="D21" s="137"/>
      <c r="E21" s="137"/>
      <c r="F21" s="137"/>
      <c r="G21" s="137"/>
      <c r="H21" s="138"/>
      <c r="I21" s="334">
        <v>5</v>
      </c>
    </row>
    <row r="22" spans="1:9" ht="15" x14ac:dyDescent="0.25">
      <c r="A22" s="322" t="s">
        <v>130</v>
      </c>
      <c r="B22" s="138" t="s">
        <v>204</v>
      </c>
      <c r="C22" s="138" t="s">
        <v>570</v>
      </c>
      <c r="D22" s="137"/>
      <c r="E22" s="137"/>
      <c r="F22" s="137"/>
      <c r="G22" s="137"/>
      <c r="H22" s="138"/>
      <c r="I22" s="334">
        <v>3</v>
      </c>
    </row>
    <row r="23" spans="1:9" x14ac:dyDescent="0.35">
      <c r="A23" s="322" t="s">
        <v>131</v>
      </c>
      <c r="B23" s="138" t="s">
        <v>90</v>
      </c>
      <c r="C23" s="138" t="s">
        <v>1152</v>
      </c>
      <c r="D23" s="137"/>
      <c r="E23" s="137"/>
      <c r="F23" s="137"/>
      <c r="G23" s="137"/>
      <c r="H23" s="138"/>
      <c r="I23" s="334">
        <v>0</v>
      </c>
    </row>
    <row r="24" spans="1:9" ht="44" thickBot="1" x14ac:dyDescent="0.4">
      <c r="A24" s="433" t="s">
        <v>132</v>
      </c>
      <c r="B24" s="143" t="s">
        <v>226</v>
      </c>
      <c r="C24" s="143" t="s">
        <v>604</v>
      </c>
      <c r="D24" s="144"/>
      <c r="E24" s="144"/>
      <c r="F24" s="144"/>
      <c r="G24" s="144"/>
      <c r="H24" s="143"/>
      <c r="I24" s="324">
        <v>1</v>
      </c>
    </row>
    <row r="25" spans="1:9" ht="15" thickBot="1" x14ac:dyDescent="0.4">
      <c r="A25" s="434"/>
      <c r="B25" s="435"/>
      <c r="C25" s="435"/>
      <c r="D25" s="434"/>
      <c r="E25" s="434"/>
      <c r="F25" s="434"/>
      <c r="G25" s="434"/>
      <c r="H25" s="435"/>
      <c r="I25" s="436"/>
    </row>
    <row r="26" spans="1:9" x14ac:dyDescent="0.35">
      <c r="A26" s="437" t="s">
        <v>11</v>
      </c>
      <c r="B26" s="438" t="s">
        <v>12</v>
      </c>
      <c r="C26" s="158"/>
      <c r="D26" s="439"/>
      <c r="E26" s="439"/>
      <c r="F26" s="439"/>
      <c r="G26" s="439"/>
      <c r="H26" s="158"/>
      <c r="I26" s="440">
        <f>SUM(I27:I33)/7</f>
        <v>0.8571428571428571</v>
      </c>
    </row>
    <row r="27" spans="1:9" x14ac:dyDescent="0.35">
      <c r="A27" s="187" t="s">
        <v>133</v>
      </c>
      <c r="B27" s="188" t="s">
        <v>13</v>
      </c>
      <c r="C27" s="188" t="s">
        <v>572</v>
      </c>
      <c r="D27" s="189"/>
      <c r="E27" s="189"/>
      <c r="F27" s="189"/>
      <c r="G27" s="189"/>
      <c r="H27" s="188"/>
      <c r="I27" s="327">
        <v>1</v>
      </c>
    </row>
    <row r="28" spans="1:9" ht="29" x14ac:dyDescent="0.35">
      <c r="A28" s="187" t="s">
        <v>134</v>
      </c>
      <c r="B28" s="188" t="s">
        <v>205</v>
      </c>
      <c r="C28" s="188" t="s">
        <v>605</v>
      </c>
      <c r="D28" s="189"/>
      <c r="E28" s="189"/>
      <c r="F28" s="189"/>
      <c r="G28" s="189"/>
      <c r="H28" s="188"/>
      <c r="I28" s="327">
        <v>0</v>
      </c>
    </row>
    <row r="29" spans="1:9" x14ac:dyDescent="0.35">
      <c r="A29" s="187" t="s">
        <v>135</v>
      </c>
      <c r="B29" s="188" t="s">
        <v>14</v>
      </c>
      <c r="C29" s="188" t="s">
        <v>312</v>
      </c>
      <c r="D29" s="189"/>
      <c r="E29" s="189"/>
      <c r="F29" s="189"/>
      <c r="G29" s="189"/>
      <c r="H29" s="188"/>
      <c r="I29" s="327">
        <v>0</v>
      </c>
    </row>
    <row r="30" spans="1:9" ht="29" x14ac:dyDescent="0.35">
      <c r="A30" s="187" t="s">
        <v>136</v>
      </c>
      <c r="B30" s="188" t="s">
        <v>15</v>
      </c>
      <c r="C30" s="188" t="s">
        <v>1006</v>
      </c>
      <c r="D30" s="189"/>
      <c r="E30" s="189"/>
      <c r="F30" s="189"/>
      <c r="G30" s="189"/>
      <c r="H30" s="188"/>
      <c r="I30" s="327">
        <v>1</v>
      </c>
    </row>
    <row r="31" spans="1:9" x14ac:dyDescent="0.35">
      <c r="A31" s="187" t="s">
        <v>137</v>
      </c>
      <c r="B31" s="188" t="s">
        <v>16</v>
      </c>
      <c r="C31" s="188" t="s">
        <v>1007</v>
      </c>
      <c r="D31" s="189"/>
      <c r="E31" s="189"/>
      <c r="F31" s="189"/>
      <c r="G31" s="189"/>
      <c r="H31" s="188"/>
      <c r="I31" s="327">
        <v>1</v>
      </c>
    </row>
    <row r="32" spans="1:9" ht="29" x14ac:dyDescent="0.35">
      <c r="A32" s="187" t="s">
        <v>138</v>
      </c>
      <c r="B32" s="188" t="s">
        <v>207</v>
      </c>
      <c r="C32" s="188" t="s">
        <v>1008</v>
      </c>
      <c r="D32" s="189"/>
      <c r="E32" s="189"/>
      <c r="F32" s="189"/>
      <c r="G32" s="189"/>
      <c r="H32" s="188"/>
      <c r="I32" s="327">
        <v>2</v>
      </c>
    </row>
    <row r="33" spans="1:9" ht="15" thickBot="1" x14ac:dyDescent="0.4">
      <c r="A33" s="441" t="s">
        <v>139</v>
      </c>
      <c r="B33" s="159" t="s">
        <v>17</v>
      </c>
      <c r="C33" s="159" t="s">
        <v>606</v>
      </c>
      <c r="D33" s="177"/>
      <c r="E33" s="177"/>
      <c r="F33" s="177"/>
      <c r="G33" s="177"/>
      <c r="H33" s="159"/>
      <c r="I33" s="442">
        <v>1</v>
      </c>
    </row>
    <row r="34" spans="1:9" ht="15" thickBot="1" x14ac:dyDescent="0.4">
      <c r="A34" s="434"/>
      <c r="B34" s="435"/>
      <c r="C34" s="435"/>
      <c r="D34" s="434"/>
      <c r="E34" s="434"/>
      <c r="F34" s="434"/>
      <c r="G34" s="434"/>
      <c r="H34" s="435"/>
      <c r="I34" s="436"/>
    </row>
    <row r="35" spans="1:9" x14ac:dyDescent="0.35">
      <c r="A35" s="443" t="s">
        <v>18</v>
      </c>
      <c r="B35" s="444" t="s">
        <v>19</v>
      </c>
      <c r="C35" s="446"/>
      <c r="D35" s="445"/>
      <c r="E35" s="445"/>
      <c r="F35" s="445"/>
      <c r="G35" s="445"/>
      <c r="H35" s="446"/>
      <c r="I35" s="447">
        <f>SUM(I36:I39)/4</f>
        <v>3</v>
      </c>
    </row>
    <row r="36" spans="1:9" ht="43.5" x14ac:dyDescent="0.35">
      <c r="A36" s="179" t="s">
        <v>140</v>
      </c>
      <c r="B36" s="180" t="s">
        <v>97</v>
      </c>
      <c r="C36" s="180" t="s">
        <v>885</v>
      </c>
      <c r="D36" s="181"/>
      <c r="E36" s="181"/>
      <c r="F36" s="181"/>
      <c r="G36" s="181"/>
      <c r="H36" s="180"/>
      <c r="I36" s="182">
        <v>2</v>
      </c>
    </row>
    <row r="37" spans="1:9" x14ac:dyDescent="0.35">
      <c r="A37" s="179" t="s">
        <v>141</v>
      </c>
      <c r="B37" s="180" t="s">
        <v>20</v>
      </c>
      <c r="C37" s="180" t="s">
        <v>886</v>
      </c>
      <c r="D37" s="181"/>
      <c r="E37" s="181"/>
      <c r="F37" s="181"/>
      <c r="G37" s="181"/>
      <c r="H37" s="180"/>
      <c r="I37" s="182">
        <v>3</v>
      </c>
    </row>
    <row r="38" spans="1:9" x14ac:dyDescent="0.35">
      <c r="A38" s="179" t="s">
        <v>142</v>
      </c>
      <c r="B38" s="180" t="s">
        <v>21</v>
      </c>
      <c r="C38" s="180" t="s">
        <v>836</v>
      </c>
      <c r="D38" s="181"/>
      <c r="E38" s="181"/>
      <c r="F38" s="181"/>
      <c r="G38" s="181"/>
      <c r="H38" s="180"/>
      <c r="I38" s="182">
        <v>5</v>
      </c>
    </row>
    <row r="39" spans="1:9" ht="29.5" thickBot="1" x14ac:dyDescent="0.4">
      <c r="A39" s="448" t="s">
        <v>143</v>
      </c>
      <c r="B39" s="126" t="s">
        <v>86</v>
      </c>
      <c r="C39" s="126" t="s">
        <v>837</v>
      </c>
      <c r="D39" s="127"/>
      <c r="E39" s="127"/>
      <c r="F39" s="127"/>
      <c r="G39" s="127"/>
      <c r="H39" s="126"/>
      <c r="I39" s="151">
        <v>2</v>
      </c>
    </row>
    <row r="40" spans="1:9" ht="15" thickBot="1" x14ac:dyDescent="0.4">
      <c r="A40" s="449"/>
      <c r="B40" s="153"/>
      <c r="C40" s="153"/>
      <c r="D40" s="449"/>
      <c r="E40" s="449"/>
      <c r="F40" s="449"/>
      <c r="G40" s="449"/>
      <c r="H40" s="153"/>
      <c r="I40" s="450"/>
    </row>
    <row r="41" spans="1:9" ht="29" x14ac:dyDescent="0.35">
      <c r="A41" s="131" t="s">
        <v>22</v>
      </c>
      <c r="B41" s="132" t="s">
        <v>74</v>
      </c>
      <c r="C41" s="134"/>
      <c r="D41" s="133"/>
      <c r="E41" s="133"/>
      <c r="F41" s="133"/>
      <c r="G41" s="133"/>
      <c r="H41" s="134"/>
      <c r="I41" s="135">
        <f>SUM(I42:I44)/3</f>
        <v>3</v>
      </c>
    </row>
    <row r="42" spans="1:9" ht="43.5" x14ac:dyDescent="0.35">
      <c r="A42" s="128" t="s">
        <v>144</v>
      </c>
      <c r="B42" s="149" t="s">
        <v>23</v>
      </c>
      <c r="C42" s="149" t="s">
        <v>854</v>
      </c>
      <c r="D42" s="150"/>
      <c r="E42" s="150"/>
      <c r="F42" s="150"/>
      <c r="G42" s="150"/>
      <c r="H42" s="149"/>
      <c r="I42" s="330">
        <v>3</v>
      </c>
    </row>
    <row r="43" spans="1:9" ht="43.5" x14ac:dyDescent="0.35">
      <c r="A43" s="128" t="s">
        <v>145</v>
      </c>
      <c r="B43" s="149" t="s">
        <v>228</v>
      </c>
      <c r="C43" s="149" t="s">
        <v>897</v>
      </c>
      <c r="D43" s="150"/>
      <c r="E43" s="150"/>
      <c r="F43" s="150"/>
      <c r="G43" s="150"/>
      <c r="H43" s="149"/>
      <c r="I43" s="330">
        <v>1</v>
      </c>
    </row>
    <row r="44" spans="1:9" ht="15" thickBot="1" x14ac:dyDescent="0.4">
      <c r="A44" s="451" t="s">
        <v>146</v>
      </c>
      <c r="B44" s="129" t="s">
        <v>24</v>
      </c>
      <c r="C44" s="129" t="s">
        <v>264</v>
      </c>
      <c r="D44" s="130"/>
      <c r="E44" s="130"/>
      <c r="F44" s="130"/>
      <c r="G44" s="130"/>
      <c r="H44" s="129"/>
      <c r="I44" s="336">
        <v>5</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SUM(I47:I50)/4</f>
        <v>4</v>
      </c>
    </row>
    <row r="47" spans="1:9" ht="29" x14ac:dyDescent="0.35">
      <c r="A47" s="183" t="s">
        <v>147</v>
      </c>
      <c r="B47" s="184" t="s">
        <v>208</v>
      </c>
      <c r="C47" s="184" t="s">
        <v>607</v>
      </c>
      <c r="D47" s="185"/>
      <c r="E47" s="185"/>
      <c r="F47" s="185"/>
      <c r="G47" s="185"/>
      <c r="H47" s="184"/>
      <c r="I47" s="186">
        <v>5</v>
      </c>
    </row>
    <row r="48" spans="1:9" ht="43.5" x14ac:dyDescent="0.35">
      <c r="A48" s="183" t="s">
        <v>148</v>
      </c>
      <c r="B48" s="184" t="s">
        <v>209</v>
      </c>
      <c r="C48" s="184" t="s">
        <v>1153</v>
      </c>
      <c r="D48" s="185"/>
      <c r="E48" s="185"/>
      <c r="F48" s="185"/>
      <c r="G48" s="185"/>
      <c r="H48" s="184"/>
      <c r="I48" s="186">
        <v>3</v>
      </c>
    </row>
    <row r="49" spans="1:9" ht="29" x14ac:dyDescent="0.35">
      <c r="A49" s="183" t="s">
        <v>149</v>
      </c>
      <c r="B49" s="184" t="s">
        <v>27</v>
      </c>
      <c r="C49" s="184" t="s">
        <v>582</v>
      </c>
      <c r="D49" s="185"/>
      <c r="E49" s="185"/>
      <c r="F49" s="185"/>
      <c r="G49" s="185"/>
      <c r="H49" s="184"/>
      <c r="I49" s="186">
        <v>3</v>
      </c>
    </row>
    <row r="50" spans="1:9" ht="29.5" thickBot="1" x14ac:dyDescent="0.4">
      <c r="A50" s="456" t="s">
        <v>150</v>
      </c>
      <c r="B50" s="152" t="s">
        <v>1186</v>
      </c>
      <c r="C50" s="152" t="s">
        <v>608</v>
      </c>
      <c r="D50" s="172"/>
      <c r="E50" s="172"/>
      <c r="F50" s="172"/>
      <c r="G50" s="172"/>
      <c r="H50" s="152"/>
      <c r="I50" s="173">
        <v>5</v>
      </c>
    </row>
    <row r="51" spans="1:9" ht="15" thickBot="1" x14ac:dyDescent="0.4">
      <c r="A51" s="434"/>
      <c r="B51" s="435"/>
      <c r="C51" s="435"/>
      <c r="D51" s="434"/>
      <c r="E51" s="434"/>
      <c r="F51" s="434"/>
      <c r="G51" s="434"/>
      <c r="H51" s="435"/>
      <c r="I51" s="436"/>
    </row>
    <row r="52" spans="1:9" x14ac:dyDescent="0.35">
      <c r="A52" s="457" t="s">
        <v>28</v>
      </c>
      <c r="B52" s="458" t="s">
        <v>29</v>
      </c>
      <c r="C52" s="154"/>
      <c r="D52" s="459"/>
      <c r="E52" s="459"/>
      <c r="F52" s="459"/>
      <c r="G52" s="459"/>
      <c r="H52" s="154"/>
      <c r="I52" s="460">
        <f>SUM(I53:I56)/4</f>
        <v>1.5</v>
      </c>
    </row>
    <row r="53" spans="1:9" ht="29" x14ac:dyDescent="0.35">
      <c r="A53" s="165" t="s">
        <v>151</v>
      </c>
      <c r="B53" s="155" t="s">
        <v>30</v>
      </c>
      <c r="C53" s="155" t="s">
        <v>930</v>
      </c>
      <c r="D53" s="166"/>
      <c r="E53" s="166"/>
      <c r="F53" s="166"/>
      <c r="G53" s="166"/>
      <c r="H53" s="155"/>
      <c r="I53" s="167">
        <v>3</v>
      </c>
    </row>
    <row r="54" spans="1:9" ht="29" x14ac:dyDescent="0.35">
      <c r="A54" s="165" t="s">
        <v>152</v>
      </c>
      <c r="B54" s="155" t="s">
        <v>31</v>
      </c>
      <c r="C54" s="155" t="s">
        <v>609</v>
      </c>
      <c r="D54" s="166"/>
      <c r="E54" s="166"/>
      <c r="F54" s="166"/>
      <c r="G54" s="166"/>
      <c r="H54" s="155"/>
      <c r="I54" s="167">
        <v>3</v>
      </c>
    </row>
    <row r="55" spans="1:9" x14ac:dyDescent="0.35">
      <c r="A55" s="165" t="s">
        <v>153</v>
      </c>
      <c r="B55" s="155" t="s">
        <v>32</v>
      </c>
      <c r="C55" s="155" t="s">
        <v>257</v>
      </c>
      <c r="D55" s="166"/>
      <c r="E55" s="166"/>
      <c r="F55" s="166"/>
      <c r="G55" s="166"/>
      <c r="H55" s="155"/>
      <c r="I55" s="167">
        <v>0</v>
      </c>
    </row>
    <row r="56" spans="1:9" ht="15" thickBot="1" x14ac:dyDescent="0.4">
      <c r="A56" s="461" t="s">
        <v>154</v>
      </c>
      <c r="B56" s="462" t="s">
        <v>33</v>
      </c>
      <c r="C56" s="462" t="s">
        <v>257</v>
      </c>
      <c r="D56" s="463"/>
      <c r="E56" s="463"/>
      <c r="F56" s="463"/>
      <c r="G56" s="463"/>
      <c r="H56" s="462"/>
      <c r="I56" s="464">
        <v>0</v>
      </c>
    </row>
    <row r="57" spans="1:9" ht="15" thickBot="1" x14ac:dyDescent="0.4">
      <c r="A57" s="434"/>
      <c r="B57" s="435"/>
      <c r="C57" s="435"/>
      <c r="D57" s="434"/>
      <c r="E57" s="434"/>
      <c r="F57" s="434"/>
      <c r="G57" s="434"/>
      <c r="H57" s="435"/>
      <c r="I57" s="436"/>
    </row>
    <row r="58" spans="1:9" x14ac:dyDescent="0.35">
      <c r="A58" s="465" t="s">
        <v>34</v>
      </c>
      <c r="B58" s="466" t="s">
        <v>211</v>
      </c>
      <c r="C58" s="156"/>
      <c r="D58" s="467"/>
      <c r="E58" s="467"/>
      <c r="F58" s="467"/>
      <c r="G58" s="467"/>
      <c r="H58" s="156"/>
      <c r="I58" s="468">
        <f>SUM(I59:I65)/7</f>
        <v>3.4285714285714284</v>
      </c>
    </row>
    <row r="59" spans="1:9" ht="29" x14ac:dyDescent="0.35">
      <c r="A59" s="190" t="s">
        <v>155</v>
      </c>
      <c r="B59" s="391" t="s">
        <v>35</v>
      </c>
      <c r="C59" s="391" t="s">
        <v>258</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934</v>
      </c>
      <c r="D62" s="384"/>
      <c r="E62" s="384"/>
      <c r="F62" s="384"/>
      <c r="G62" s="384"/>
      <c r="H62" s="391"/>
      <c r="I62" s="333">
        <v>4</v>
      </c>
    </row>
    <row r="63" spans="1:9" ht="29" x14ac:dyDescent="0.35">
      <c r="A63" s="190" t="s">
        <v>159</v>
      </c>
      <c r="B63" s="391" t="s">
        <v>37</v>
      </c>
      <c r="C63" s="391" t="s">
        <v>937</v>
      </c>
      <c r="D63" s="384"/>
      <c r="E63" s="384"/>
      <c r="F63" s="384"/>
      <c r="G63" s="384"/>
      <c r="H63" s="391"/>
      <c r="I63" s="333">
        <v>3</v>
      </c>
    </row>
    <row r="64" spans="1:9" ht="29" x14ac:dyDescent="0.35">
      <c r="A64" s="190" t="s">
        <v>160</v>
      </c>
      <c r="B64" s="391" t="s">
        <v>38</v>
      </c>
      <c r="C64" s="391" t="s">
        <v>262</v>
      </c>
      <c r="D64" s="384"/>
      <c r="E64" s="384"/>
      <c r="F64" s="384"/>
      <c r="G64" s="384"/>
      <c r="H64" s="391"/>
      <c r="I64" s="333">
        <v>3</v>
      </c>
    </row>
    <row r="65" spans="1:9" ht="29.5" thickBot="1" x14ac:dyDescent="0.4">
      <c r="A65" s="420" t="s">
        <v>161</v>
      </c>
      <c r="B65" s="392" t="s">
        <v>39</v>
      </c>
      <c r="C65" s="392" t="s">
        <v>328</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SUM(I68:I76)/9</f>
        <v>2.7777777777777777</v>
      </c>
    </row>
    <row r="68" spans="1:9" x14ac:dyDescent="0.35">
      <c r="A68" s="338" t="s">
        <v>162</v>
      </c>
      <c r="B68" s="139" t="s">
        <v>42</v>
      </c>
      <c r="C68" s="141" t="s">
        <v>1081</v>
      </c>
      <c r="D68" s="140"/>
      <c r="E68" s="140"/>
      <c r="F68" s="140"/>
      <c r="G68" s="140"/>
      <c r="H68" s="141"/>
      <c r="I68" s="142">
        <v>1</v>
      </c>
    </row>
    <row r="69" spans="1:9" x14ac:dyDescent="0.35">
      <c r="A69" s="338" t="s">
        <v>163</v>
      </c>
      <c r="B69" s="139" t="s">
        <v>99</v>
      </c>
      <c r="C69" s="141" t="s">
        <v>585</v>
      </c>
      <c r="D69" s="140"/>
      <c r="E69" s="140"/>
      <c r="F69" s="140"/>
      <c r="G69" s="140"/>
      <c r="H69" s="141"/>
      <c r="I69" s="142">
        <v>1</v>
      </c>
    </row>
    <row r="70" spans="1:9" ht="150" customHeight="1" x14ac:dyDescent="0.35">
      <c r="A70" s="338" t="s">
        <v>164</v>
      </c>
      <c r="B70" s="139" t="s">
        <v>43</v>
      </c>
      <c r="C70" s="141" t="s">
        <v>1080</v>
      </c>
      <c r="D70" s="140"/>
      <c r="E70" s="140"/>
      <c r="F70" s="140"/>
      <c r="G70" s="140"/>
      <c r="H70" s="141"/>
      <c r="I70" s="142">
        <v>5</v>
      </c>
    </row>
    <row r="71" spans="1:9" x14ac:dyDescent="0.35">
      <c r="A71" s="338" t="s">
        <v>165</v>
      </c>
      <c r="B71" s="139" t="s">
        <v>44</v>
      </c>
      <c r="C71" s="141" t="s">
        <v>610</v>
      </c>
      <c r="D71" s="140"/>
      <c r="E71" s="140"/>
      <c r="F71" s="140"/>
      <c r="G71" s="140"/>
      <c r="H71" s="141"/>
      <c r="I71" s="142">
        <v>3</v>
      </c>
    </row>
    <row r="72" spans="1:9" x14ac:dyDescent="0.35">
      <c r="A72" s="338" t="s">
        <v>166</v>
      </c>
      <c r="B72" s="139" t="s">
        <v>100</v>
      </c>
      <c r="C72" s="141" t="s">
        <v>587</v>
      </c>
      <c r="D72" s="140"/>
      <c r="E72" s="140"/>
      <c r="F72" s="140"/>
      <c r="G72" s="140"/>
      <c r="H72" s="141"/>
      <c r="I72" s="142">
        <v>3</v>
      </c>
    </row>
    <row r="73" spans="1:9" x14ac:dyDescent="0.35">
      <c r="A73" s="338" t="s">
        <v>167</v>
      </c>
      <c r="B73" s="339" t="s">
        <v>45</v>
      </c>
      <c r="C73" s="175" t="s">
        <v>611</v>
      </c>
      <c r="D73" s="174"/>
      <c r="E73" s="174"/>
      <c r="F73" s="174"/>
      <c r="G73" s="174"/>
      <c r="H73" s="175"/>
      <c r="I73" s="176">
        <v>3</v>
      </c>
    </row>
    <row r="74" spans="1:9" ht="43.5" x14ac:dyDescent="0.35">
      <c r="A74" s="338" t="s">
        <v>232</v>
      </c>
      <c r="B74" s="339" t="s">
        <v>233</v>
      </c>
      <c r="C74" s="175" t="s">
        <v>586</v>
      </c>
      <c r="D74" s="174"/>
      <c r="E74" s="174"/>
      <c r="F74" s="174"/>
      <c r="G74" s="174"/>
      <c r="H74" s="175"/>
      <c r="I74" s="176">
        <v>3</v>
      </c>
    </row>
    <row r="75" spans="1:9" ht="29" x14ac:dyDescent="0.35">
      <c r="A75" s="338" t="s">
        <v>234</v>
      </c>
      <c r="B75" s="139" t="s">
        <v>235</v>
      </c>
      <c r="C75" s="175" t="s">
        <v>415</v>
      </c>
      <c r="D75" s="174"/>
      <c r="E75" s="174"/>
      <c r="F75" s="174"/>
      <c r="G75" s="174"/>
      <c r="H75" s="175"/>
      <c r="I75" s="176">
        <v>3</v>
      </c>
    </row>
    <row r="76" spans="1:9" ht="29.5" thickBot="1" x14ac:dyDescent="0.4">
      <c r="A76" s="474" t="s">
        <v>236</v>
      </c>
      <c r="B76" s="397" t="s">
        <v>237</v>
      </c>
      <c r="C76" s="399" t="s">
        <v>415</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5</v>
      </c>
    </row>
    <row r="79" spans="1:9" s="171" customFormat="1" x14ac:dyDescent="0.35">
      <c r="A79" s="169" t="s">
        <v>168</v>
      </c>
      <c r="B79" s="157" t="s">
        <v>213</v>
      </c>
      <c r="C79" s="157" t="s">
        <v>945</v>
      </c>
      <c r="D79" s="157"/>
      <c r="E79" s="157"/>
      <c r="F79" s="157"/>
      <c r="G79" s="157"/>
      <c r="H79" s="157"/>
      <c r="I79" s="170">
        <v>5</v>
      </c>
    </row>
    <row r="80" spans="1:9" ht="15" thickBot="1" x14ac:dyDescent="0.4">
      <c r="A80" s="480" t="s">
        <v>169</v>
      </c>
      <c r="B80" s="481" t="s">
        <v>48</v>
      </c>
      <c r="C80" s="481" t="s">
        <v>260</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SUM(I83:I87)/5</f>
        <v>1.6</v>
      </c>
    </row>
    <row r="83" spans="1:9" x14ac:dyDescent="0.35">
      <c r="A83" s="136" t="s">
        <v>170</v>
      </c>
      <c r="B83" s="138" t="s">
        <v>214</v>
      </c>
      <c r="C83" s="138" t="s">
        <v>588</v>
      </c>
      <c r="D83" s="137"/>
      <c r="E83" s="137"/>
      <c r="F83" s="137"/>
      <c r="G83" s="137"/>
      <c r="H83" s="138"/>
      <c r="I83" s="334">
        <v>0</v>
      </c>
    </row>
    <row r="84" spans="1:9" x14ac:dyDescent="0.35">
      <c r="A84" s="136" t="s">
        <v>171</v>
      </c>
      <c r="B84" s="138" t="s">
        <v>51</v>
      </c>
      <c r="C84" s="138" t="s">
        <v>589</v>
      </c>
      <c r="D84" s="137"/>
      <c r="E84" s="137"/>
      <c r="F84" s="137"/>
      <c r="G84" s="137"/>
      <c r="H84" s="138"/>
      <c r="I84" s="334">
        <v>1</v>
      </c>
    </row>
    <row r="85" spans="1:9" ht="29" x14ac:dyDescent="0.35">
      <c r="A85" s="136" t="s">
        <v>872</v>
      </c>
      <c r="B85" s="138" t="s">
        <v>52</v>
      </c>
      <c r="C85" s="138" t="s">
        <v>1154</v>
      </c>
      <c r="D85" s="137"/>
      <c r="E85" s="137"/>
      <c r="F85" s="137"/>
      <c r="G85" s="137"/>
      <c r="H85" s="138"/>
      <c r="I85" s="334">
        <v>1</v>
      </c>
    </row>
    <row r="86" spans="1:9" ht="29" x14ac:dyDescent="0.35">
      <c r="A86" s="136" t="s">
        <v>172</v>
      </c>
      <c r="B86" s="210" t="s">
        <v>53</v>
      </c>
      <c r="C86" s="138" t="s">
        <v>598</v>
      </c>
      <c r="D86" s="137"/>
      <c r="E86" s="137"/>
      <c r="F86" s="137"/>
      <c r="G86" s="137"/>
      <c r="H86" s="138"/>
      <c r="I86" s="334">
        <v>3</v>
      </c>
    </row>
    <row r="87" spans="1:9" ht="29.5" thickBot="1" x14ac:dyDescent="0.4">
      <c r="A87" s="485" t="s">
        <v>173</v>
      </c>
      <c r="B87" s="143" t="s">
        <v>215</v>
      </c>
      <c r="C87" s="143" t="s">
        <v>597</v>
      </c>
      <c r="D87" s="144"/>
      <c r="E87" s="144"/>
      <c r="F87" s="144"/>
      <c r="G87" s="144"/>
      <c r="H87" s="143"/>
      <c r="I87" s="324">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SUM(I90:I94)/5</f>
        <v>4</v>
      </c>
    </row>
    <row r="90" spans="1:9" x14ac:dyDescent="0.35">
      <c r="A90" s="187" t="s">
        <v>174</v>
      </c>
      <c r="B90" s="188" t="s">
        <v>56</v>
      </c>
      <c r="C90" s="188" t="s">
        <v>338</v>
      </c>
      <c r="D90" s="189"/>
      <c r="E90" s="189"/>
      <c r="F90" s="189"/>
      <c r="G90" s="189"/>
      <c r="H90" s="188"/>
      <c r="I90" s="327">
        <v>5</v>
      </c>
    </row>
    <row r="91" spans="1:9" x14ac:dyDescent="0.35">
      <c r="A91" s="187" t="s">
        <v>175</v>
      </c>
      <c r="B91" s="188" t="s">
        <v>101</v>
      </c>
      <c r="C91" s="188" t="s">
        <v>595</v>
      </c>
      <c r="D91" s="189"/>
      <c r="E91" s="189"/>
      <c r="F91" s="189"/>
      <c r="G91" s="189"/>
      <c r="H91" s="188"/>
      <c r="I91" s="327">
        <v>2</v>
      </c>
    </row>
    <row r="92" spans="1:9" x14ac:dyDescent="0.35">
      <c r="A92" s="187" t="s">
        <v>873</v>
      </c>
      <c r="B92" s="188" t="s">
        <v>57</v>
      </c>
      <c r="C92" s="188" t="s">
        <v>596</v>
      </c>
      <c r="D92" s="189"/>
      <c r="E92" s="189"/>
      <c r="F92" s="189"/>
      <c r="G92" s="189"/>
      <c r="H92" s="188"/>
      <c r="I92" s="327">
        <v>5</v>
      </c>
    </row>
    <row r="93" spans="1:9" x14ac:dyDescent="0.35">
      <c r="A93" s="187" t="s">
        <v>176</v>
      </c>
      <c r="B93" s="188" t="s">
        <v>58</v>
      </c>
      <c r="C93" s="188" t="s">
        <v>962</v>
      </c>
      <c r="D93" s="189"/>
      <c r="E93" s="189"/>
      <c r="F93" s="189"/>
      <c r="G93" s="189"/>
      <c r="H93" s="188"/>
      <c r="I93" s="327">
        <v>3</v>
      </c>
    </row>
    <row r="94" spans="1:9" ht="15" thickBot="1" x14ac:dyDescent="0.4">
      <c r="A94" s="441" t="s">
        <v>177</v>
      </c>
      <c r="B94" s="159" t="s">
        <v>59</v>
      </c>
      <c r="C94" s="159" t="s">
        <v>961</v>
      </c>
      <c r="D94" s="177"/>
      <c r="E94" s="177"/>
      <c r="F94" s="177"/>
      <c r="G94" s="177"/>
      <c r="H94" s="159"/>
      <c r="I94" s="442">
        <v>5</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x14ac:dyDescent="0.35">
      <c r="A120" s="452" t="s">
        <v>72</v>
      </c>
      <c r="B120" s="453" t="s">
        <v>73</v>
      </c>
      <c r="C120" s="160"/>
      <c r="D120" s="454"/>
      <c r="E120" s="454"/>
      <c r="F120" s="454"/>
      <c r="G120" s="454"/>
      <c r="H120" s="160"/>
      <c r="I120" s="455">
        <f>SUM(I121:I123)/3</f>
        <v>3.6666666666666665</v>
      </c>
    </row>
    <row r="121" spans="1:10" x14ac:dyDescent="0.35">
      <c r="A121" s="183" t="s">
        <v>198</v>
      </c>
      <c r="B121" s="580" t="s">
        <v>238</v>
      </c>
      <c r="C121" s="184" t="s">
        <v>593</v>
      </c>
      <c r="D121" s="185"/>
      <c r="E121" s="185"/>
      <c r="F121" s="185"/>
      <c r="G121" s="185"/>
      <c r="H121" s="184"/>
      <c r="I121" s="186">
        <v>5</v>
      </c>
    </row>
    <row r="122" spans="1:10" x14ac:dyDescent="0.35">
      <c r="A122" s="183" t="s">
        <v>199</v>
      </c>
      <c r="B122" s="580" t="s">
        <v>239</v>
      </c>
      <c r="C122" s="184" t="s">
        <v>614</v>
      </c>
      <c r="D122" s="185"/>
      <c r="E122" s="185"/>
      <c r="F122" s="185"/>
      <c r="G122" s="185"/>
      <c r="H122" s="184"/>
      <c r="I122" s="186">
        <v>1</v>
      </c>
    </row>
    <row r="123" spans="1:10" ht="29.5" thickBot="1" x14ac:dyDescent="0.4">
      <c r="A123" s="456" t="s">
        <v>200</v>
      </c>
      <c r="B123" s="582" t="s">
        <v>240</v>
      </c>
      <c r="C123" s="152" t="s">
        <v>979</v>
      </c>
      <c r="D123" s="172"/>
      <c r="E123" s="172"/>
      <c r="F123" s="172"/>
      <c r="G123" s="172"/>
      <c r="H123" s="152"/>
      <c r="I123" s="173">
        <v>5</v>
      </c>
    </row>
    <row r="125" spans="1:10" ht="15" thickBot="1" x14ac:dyDescent="0.4">
      <c r="B125" s="526"/>
      <c r="C125" s="488"/>
    </row>
    <row r="126" spans="1:10" ht="15.5" thickTop="1" thickBot="1" x14ac:dyDescent="0.4">
      <c r="B126" s="395" t="s">
        <v>84</v>
      </c>
      <c r="C126" s="615" t="s">
        <v>613</v>
      </c>
      <c r="D126" s="624"/>
      <c r="E126" s="624"/>
      <c r="F126" s="624"/>
      <c r="G126" s="624"/>
      <c r="H126" s="624"/>
      <c r="I126" s="625"/>
      <c r="J126" s="488"/>
    </row>
    <row r="127" spans="1:10" ht="15.5" thickTop="1" thickBot="1" x14ac:dyDescent="0.4">
      <c r="C127" s="631"/>
      <c r="D127" s="632"/>
      <c r="E127" s="632"/>
      <c r="F127" s="632"/>
      <c r="G127" s="632"/>
      <c r="H127" s="632"/>
      <c r="I127" s="633"/>
      <c r="J127" s="488"/>
    </row>
    <row r="128" spans="1:10" ht="15" thickTop="1" x14ac:dyDescent="0.35">
      <c r="H128" s="123"/>
      <c r="I128" s="489"/>
      <c r="J128" s="488"/>
    </row>
    <row r="129" spans="8:10" s="123" customFormat="1" x14ac:dyDescent="0.35">
      <c r="I129" s="489"/>
      <c r="J129" s="488"/>
    </row>
    <row r="130" spans="8:10" s="123" customFormat="1" x14ac:dyDescent="0.35">
      <c r="I130" s="489"/>
      <c r="J130" s="488"/>
    </row>
    <row r="131" spans="8:10" s="123" customFormat="1" x14ac:dyDescent="0.35">
      <c r="I131" s="489"/>
      <c r="J131" s="488"/>
    </row>
    <row r="132" spans="8:10" s="123" customFormat="1" x14ac:dyDescent="0.35">
      <c r="I132" s="489"/>
    </row>
    <row r="133" spans="8:10" s="123" customFormat="1" x14ac:dyDescent="0.35">
      <c r="I133" s="489"/>
    </row>
    <row r="134" spans="8:10" s="123" customFormat="1" x14ac:dyDescent="0.35">
      <c r="I134" s="489"/>
    </row>
    <row r="135" spans="8:10" s="123" customFormat="1" x14ac:dyDescent="0.35">
      <c r="I135" s="489"/>
    </row>
    <row r="136" spans="8:10" s="123" customFormat="1" x14ac:dyDescent="0.35">
      <c r="I136" s="489"/>
    </row>
    <row r="137" spans="8:10" s="123" customFormat="1" x14ac:dyDescent="0.35">
      <c r="I137" s="489"/>
    </row>
    <row r="138" spans="8:10" s="123" customFormat="1" x14ac:dyDescent="0.35">
      <c r="I138" s="489"/>
    </row>
    <row r="139" spans="8:10" s="123" customFormat="1" x14ac:dyDescent="0.35">
      <c r="I139" s="489"/>
    </row>
    <row r="140" spans="8:10" s="123" customFormat="1" x14ac:dyDescent="0.35">
      <c r="I140" s="489"/>
    </row>
    <row r="141" spans="8:10" s="123" customFormat="1" x14ac:dyDescent="0.35">
      <c r="I141" s="489"/>
    </row>
    <row r="142" spans="8:10" s="123" customFormat="1" x14ac:dyDescent="0.35">
      <c r="I142" s="489"/>
    </row>
    <row r="143" spans="8:10" s="123" customFormat="1" x14ac:dyDescent="0.35">
      <c r="H143" s="171"/>
      <c r="I143" s="490"/>
    </row>
  </sheetData>
  <mergeCells count="1">
    <mergeCell ref="C126:I127"/>
  </mergeCells>
  <pageMargins left="0.70866141732283472" right="0.70866141732283472" top="0.74803149606299213" bottom="0.74803149606299213" header="0.31496062992125984" footer="0.31496062992125984"/>
  <pageSetup scale="75" fitToHeight="0"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
      <c r="A1" s="91"/>
      <c r="B1" s="92" t="s">
        <v>223</v>
      </c>
      <c r="C1" s="93" t="s">
        <v>103</v>
      </c>
      <c r="F1" s="60" t="s">
        <v>104</v>
      </c>
      <c r="G1" s="94" t="s">
        <v>110</v>
      </c>
      <c r="H1" s="60" t="s">
        <v>105</v>
      </c>
      <c r="I1" s="60" t="s">
        <v>106</v>
      </c>
      <c r="J1" s="60" t="s">
        <v>107</v>
      </c>
      <c r="K1" s="94" t="s">
        <v>109</v>
      </c>
    </row>
    <row r="2" spans="1:11" ht="15" x14ac:dyDescent="0.2">
      <c r="A2" s="98"/>
      <c r="B2" s="99" t="s">
        <v>88</v>
      </c>
      <c r="C2" s="100" t="str">
        <f>'L. Mt. Garibaldi'!C3</f>
        <v>Mt. Garibaldi</v>
      </c>
    </row>
    <row r="3" spans="1:11" ht="15" x14ac:dyDescent="0.2">
      <c r="A3" s="98"/>
      <c r="B3" s="99" t="s">
        <v>89</v>
      </c>
      <c r="C3" s="318" t="str">
        <f>'L. Mt. Garibaldi'!C4</f>
        <v>Squamish</v>
      </c>
      <c r="E3" s="102" t="s">
        <v>116</v>
      </c>
      <c r="F3" s="102" t="s">
        <v>111</v>
      </c>
      <c r="G3" s="102" t="s">
        <v>117</v>
      </c>
      <c r="H3" s="102" t="s">
        <v>112</v>
      </c>
      <c r="I3" s="102" t="s">
        <v>113</v>
      </c>
      <c r="J3" s="102" t="s">
        <v>114</v>
      </c>
      <c r="K3" s="102" t="s">
        <v>441</v>
      </c>
    </row>
    <row r="4" spans="1:11" ht="15" x14ac:dyDescent="0.2">
      <c r="A4" s="98"/>
      <c r="B4" s="99" t="s">
        <v>87</v>
      </c>
      <c r="C4" s="318" t="str">
        <f>'L. Mt. Garibaldi'!C5</f>
        <v>North Vancouver</v>
      </c>
      <c r="E4" s="103"/>
      <c r="F4" s="146">
        <f>C51</f>
        <v>1.5</v>
      </c>
      <c r="G4" s="146">
        <f>(C40+C57+C45+C95)/4</f>
        <v>2.8571428571428572</v>
      </c>
      <c r="H4" s="146">
        <f>C34</f>
        <v>3</v>
      </c>
      <c r="I4" s="146">
        <f>C66</f>
        <v>2.7777777777777777</v>
      </c>
      <c r="J4" s="146">
        <f>(C9+C25+C113)/3</f>
        <v>2.7380952380952386</v>
      </c>
      <c r="K4" s="146">
        <f>(C77+C81+C88+C119)/4</f>
        <v>3.5666666666666664</v>
      </c>
    </row>
    <row r="5" spans="1:11" ht="15" x14ac:dyDescent="0.2">
      <c r="A5" s="98"/>
      <c r="B5" s="101" t="s">
        <v>5</v>
      </c>
      <c r="C5" s="318" t="str">
        <f>'L. Mt. Garibaldi'!C6</f>
        <v>Cheakamus River, 092G14</v>
      </c>
    </row>
    <row r="6" spans="1:11" ht="15" x14ac:dyDescent="0.2">
      <c r="A6" s="98"/>
      <c r="B6" s="101" t="s">
        <v>6</v>
      </c>
      <c r="C6" s="318" t="str">
        <f>'L. Mt. Garibaldi'!C7</f>
        <v>92G.085</v>
      </c>
    </row>
    <row r="7" spans="1:11" ht="15" x14ac:dyDescent="0.2">
      <c r="A7" s="6"/>
      <c r="B7" s="8"/>
      <c r="C7" s="7"/>
    </row>
    <row r="8" spans="1:11" ht="20.149999999999999" thickBot="1" x14ac:dyDescent="0.3">
      <c r="A8" s="6"/>
      <c r="B8" s="125" t="str">
        <f>'L. Mt. Garibaldi'!B9</f>
        <v>Mt. Garibaldi</v>
      </c>
      <c r="C8" s="7"/>
    </row>
    <row r="9" spans="1:11" ht="15" x14ac:dyDescent="0.2">
      <c r="A9" s="18" t="s">
        <v>7</v>
      </c>
      <c r="B9" s="19" t="s">
        <v>206</v>
      </c>
      <c r="C9" s="82">
        <f>'L. Mt. Garibaldi'!I10</f>
        <v>2.3571428571428572</v>
      </c>
    </row>
    <row r="10" spans="1:11" ht="15" x14ac:dyDescent="0.25">
      <c r="A10" s="20" t="s">
        <v>119</v>
      </c>
      <c r="B10" s="5" t="s">
        <v>94</v>
      </c>
      <c r="C10" s="65">
        <f>'L. Mt. Garibaldi'!I11</f>
        <v>5</v>
      </c>
    </row>
    <row r="11" spans="1:11" ht="15" x14ac:dyDescent="0.25">
      <c r="A11" s="20" t="s">
        <v>120</v>
      </c>
      <c r="B11" s="5" t="s">
        <v>8</v>
      </c>
      <c r="C11" s="291">
        <f>'L. Mt. Garibaldi'!I12</f>
        <v>0</v>
      </c>
    </row>
    <row r="12" spans="1:11" ht="15" x14ac:dyDescent="0.25">
      <c r="A12" s="20" t="s">
        <v>121</v>
      </c>
      <c r="B12" s="5" t="s">
        <v>224</v>
      </c>
      <c r="C12" s="291">
        <f>'L. Mt. Garibaldi'!I13</f>
        <v>3</v>
      </c>
    </row>
    <row r="13" spans="1:11" ht="15" x14ac:dyDescent="0.25">
      <c r="A13" s="20" t="s">
        <v>122</v>
      </c>
      <c r="B13" s="5" t="s">
        <v>92</v>
      </c>
      <c r="C13" s="291">
        <f>'L. Mt. Garibaldi'!I14</f>
        <v>0</v>
      </c>
    </row>
    <row r="14" spans="1:11" ht="15" x14ac:dyDescent="0.25">
      <c r="A14" s="20" t="s">
        <v>123</v>
      </c>
      <c r="B14" s="5" t="s">
        <v>91</v>
      </c>
      <c r="C14" s="291">
        <f>'L. Mt. Garibaldi'!I15</f>
        <v>3</v>
      </c>
    </row>
    <row r="15" spans="1:11" ht="15" x14ac:dyDescent="0.25">
      <c r="A15" s="20" t="s">
        <v>124</v>
      </c>
      <c r="B15" s="5" t="s">
        <v>93</v>
      </c>
      <c r="C15" s="291">
        <f>'L. Mt. Garibaldi'!I16</f>
        <v>0</v>
      </c>
    </row>
    <row r="16" spans="1:11" ht="15" x14ac:dyDescent="0.25">
      <c r="A16" s="20" t="s">
        <v>125</v>
      </c>
      <c r="B16" s="5" t="s">
        <v>203</v>
      </c>
      <c r="C16" s="291">
        <f>'L. Mt. Garibaldi'!I17</f>
        <v>0</v>
      </c>
    </row>
    <row r="17" spans="1:3" ht="15" x14ac:dyDescent="0.25">
      <c r="A17" s="20" t="s">
        <v>126</v>
      </c>
      <c r="B17" s="5" t="s">
        <v>9</v>
      </c>
      <c r="C17" s="291">
        <f>'L. Mt. Garibaldi'!I18</f>
        <v>3</v>
      </c>
    </row>
    <row r="18" spans="1:3" ht="15" x14ac:dyDescent="0.25">
      <c r="A18" s="20" t="s">
        <v>127</v>
      </c>
      <c r="B18" s="5" t="s">
        <v>10</v>
      </c>
      <c r="C18" s="291">
        <f>'L. Mt. Garibaldi'!I19</f>
        <v>5</v>
      </c>
    </row>
    <row r="19" spans="1:3" ht="15" x14ac:dyDescent="0.25">
      <c r="A19" s="20" t="s">
        <v>128</v>
      </c>
      <c r="B19" s="5" t="s">
        <v>96</v>
      </c>
      <c r="C19" s="291">
        <f>'L. Mt. Garibaldi'!I20</f>
        <v>5</v>
      </c>
    </row>
    <row r="20" spans="1:3" x14ac:dyDescent="0.35">
      <c r="A20" s="20" t="s">
        <v>129</v>
      </c>
      <c r="B20" s="5" t="s">
        <v>225</v>
      </c>
      <c r="C20" s="291">
        <f>'L. Mt. Garibaldi'!I21</f>
        <v>5</v>
      </c>
    </row>
    <row r="21" spans="1:3" x14ac:dyDescent="0.35">
      <c r="A21" s="20" t="s">
        <v>130</v>
      </c>
      <c r="B21" s="5" t="s">
        <v>204</v>
      </c>
      <c r="C21" s="291">
        <f>'L. Mt. Garibaldi'!I22</f>
        <v>3</v>
      </c>
    </row>
    <row r="22" spans="1:3" x14ac:dyDescent="0.35">
      <c r="A22" s="20" t="s">
        <v>131</v>
      </c>
      <c r="B22" s="5" t="s">
        <v>90</v>
      </c>
      <c r="C22" s="291">
        <f>'L. Mt. Garibaldi'!I23</f>
        <v>0</v>
      </c>
    </row>
    <row r="23" spans="1:3" ht="29.5" thickBot="1" x14ac:dyDescent="0.4">
      <c r="A23" s="105" t="s">
        <v>132</v>
      </c>
      <c r="B23" s="106" t="s">
        <v>226</v>
      </c>
      <c r="C23" s="291">
        <f>'L. Mt. Garibaldi'!I24</f>
        <v>1</v>
      </c>
    </row>
    <row r="24" spans="1:3" ht="15" thickBot="1" x14ac:dyDescent="0.4">
      <c r="A24" s="24"/>
      <c r="B24" s="25"/>
      <c r="C24" s="63"/>
    </row>
    <row r="25" spans="1:3" x14ac:dyDescent="0.35">
      <c r="A25" s="26" t="s">
        <v>11</v>
      </c>
      <c r="B25" s="27" t="s">
        <v>12</v>
      </c>
      <c r="C25" s="83">
        <f>'L. Mt. Garibaldi'!I26</f>
        <v>0.8571428571428571</v>
      </c>
    </row>
    <row r="26" spans="1:3" x14ac:dyDescent="0.35">
      <c r="A26" s="28" t="s">
        <v>133</v>
      </c>
      <c r="B26" s="9" t="s">
        <v>13</v>
      </c>
      <c r="C26" s="67">
        <f>'L. Mt. Garibaldi'!I27</f>
        <v>1</v>
      </c>
    </row>
    <row r="27" spans="1:3" x14ac:dyDescent="0.35">
      <c r="A27" s="28" t="s">
        <v>134</v>
      </c>
      <c r="B27" s="9" t="s">
        <v>205</v>
      </c>
      <c r="C27" s="67">
        <f>'L. Mt. Garibaldi'!I28</f>
        <v>0</v>
      </c>
    </row>
    <row r="28" spans="1:3" x14ac:dyDescent="0.35">
      <c r="A28" s="28" t="s">
        <v>135</v>
      </c>
      <c r="B28" s="9" t="s">
        <v>14</v>
      </c>
      <c r="C28" s="67">
        <f>'L. Mt. Garibaldi'!I29</f>
        <v>0</v>
      </c>
    </row>
    <row r="29" spans="1:3" x14ac:dyDescent="0.35">
      <c r="A29" s="28" t="s">
        <v>136</v>
      </c>
      <c r="B29" s="9" t="s">
        <v>15</v>
      </c>
      <c r="C29" s="67">
        <f>'L. Mt. Garibaldi'!I30</f>
        <v>1</v>
      </c>
    </row>
    <row r="30" spans="1:3" x14ac:dyDescent="0.35">
      <c r="A30" s="28" t="s">
        <v>137</v>
      </c>
      <c r="B30" s="9" t="s">
        <v>16</v>
      </c>
      <c r="C30" s="67">
        <f>'L. Mt. Garibaldi'!I31</f>
        <v>1</v>
      </c>
    </row>
    <row r="31" spans="1:3" ht="29" x14ac:dyDescent="0.35">
      <c r="A31" s="108" t="s">
        <v>138</v>
      </c>
      <c r="B31" s="109" t="s">
        <v>207</v>
      </c>
      <c r="C31" s="67">
        <f>'L. Mt. Garibaldi'!I32</f>
        <v>2</v>
      </c>
    </row>
    <row r="32" spans="1:3" ht="15" thickBot="1" x14ac:dyDescent="0.4">
      <c r="A32" s="28" t="s">
        <v>139</v>
      </c>
      <c r="B32" s="29" t="s">
        <v>17</v>
      </c>
      <c r="C32" s="68">
        <f>'L. Mt. Garibaldi'!I33</f>
        <v>1</v>
      </c>
    </row>
    <row r="33" spans="1:3" ht="15" thickBot="1" x14ac:dyDescent="0.4">
      <c r="A33" s="24"/>
      <c r="B33" s="25"/>
      <c r="C33" s="63"/>
    </row>
    <row r="34" spans="1:3" x14ac:dyDescent="0.35">
      <c r="A34" s="30" t="s">
        <v>18</v>
      </c>
      <c r="B34" s="31" t="s">
        <v>19</v>
      </c>
      <c r="C34" s="84">
        <f>'L. Mt. Garibaldi'!I35</f>
        <v>3</v>
      </c>
    </row>
    <row r="35" spans="1:3" x14ac:dyDescent="0.35">
      <c r="A35" s="32" t="s">
        <v>140</v>
      </c>
      <c r="B35" s="10" t="s">
        <v>97</v>
      </c>
      <c r="C35" s="69">
        <f>'L. Mt. Garibaldi'!I36</f>
        <v>2</v>
      </c>
    </row>
    <row r="36" spans="1:3" x14ac:dyDescent="0.35">
      <c r="A36" s="32" t="s">
        <v>141</v>
      </c>
      <c r="B36" s="10" t="s">
        <v>20</v>
      </c>
      <c r="C36" s="69">
        <f>'L. Mt. Garibaldi'!I37</f>
        <v>3</v>
      </c>
    </row>
    <row r="37" spans="1:3" x14ac:dyDescent="0.35">
      <c r="A37" s="32" t="s">
        <v>142</v>
      </c>
      <c r="B37" s="10" t="s">
        <v>21</v>
      </c>
      <c r="C37" s="69">
        <f>'L. Mt. Garibaldi'!I38</f>
        <v>5</v>
      </c>
    </row>
    <row r="38" spans="1:3" ht="15" thickBot="1" x14ac:dyDescent="0.4">
      <c r="A38" s="32" t="s">
        <v>143</v>
      </c>
      <c r="B38" s="33" t="s">
        <v>86</v>
      </c>
      <c r="C38" s="70">
        <f>'L. Mt. Garibaldi'!I39</f>
        <v>2</v>
      </c>
    </row>
    <row r="39" spans="1:3" ht="15" thickBot="1" x14ac:dyDescent="0.4">
      <c r="A39" s="24"/>
      <c r="B39" s="25"/>
      <c r="C39" s="64"/>
    </row>
    <row r="40" spans="1:3" ht="29" x14ac:dyDescent="0.35">
      <c r="A40" s="36" t="s">
        <v>22</v>
      </c>
      <c r="B40" s="37" t="s">
        <v>227</v>
      </c>
      <c r="C40" s="85">
        <f>'L. Mt. Garibaldi'!I41</f>
        <v>3</v>
      </c>
    </row>
    <row r="41" spans="1:3" x14ac:dyDescent="0.35">
      <c r="A41" s="38" t="s">
        <v>144</v>
      </c>
      <c r="B41" s="11" t="s">
        <v>23</v>
      </c>
      <c r="C41" s="71">
        <f>'L. Mt. Garibaldi'!I42</f>
        <v>3</v>
      </c>
    </row>
    <row r="42" spans="1:3" ht="29" x14ac:dyDescent="0.35">
      <c r="A42" s="111" t="s">
        <v>145</v>
      </c>
      <c r="B42" s="112" t="s">
        <v>228</v>
      </c>
      <c r="C42" s="71">
        <f>'L. Mt. Garibaldi'!I43</f>
        <v>1</v>
      </c>
    </row>
    <row r="43" spans="1:3" ht="15" thickBot="1" x14ac:dyDescent="0.4">
      <c r="A43" s="38" t="s">
        <v>146</v>
      </c>
      <c r="B43" s="39" t="s">
        <v>24</v>
      </c>
      <c r="C43" s="72">
        <f>'L. Mt. Garibaldi'!I44</f>
        <v>5</v>
      </c>
    </row>
    <row r="44" spans="1:3" ht="15" thickBot="1" x14ac:dyDescent="0.4">
      <c r="A44" s="24"/>
      <c r="B44" s="25"/>
      <c r="C44" s="63"/>
    </row>
    <row r="45" spans="1:3" x14ac:dyDescent="0.35">
      <c r="A45" s="40" t="s">
        <v>25</v>
      </c>
      <c r="B45" s="41" t="s">
        <v>26</v>
      </c>
      <c r="C45" s="86">
        <f>'L. Mt. Garibaldi'!I44</f>
        <v>5</v>
      </c>
    </row>
    <row r="46" spans="1:3" x14ac:dyDescent="0.35">
      <c r="A46" s="42" t="s">
        <v>147</v>
      </c>
      <c r="B46" s="12" t="s">
        <v>208</v>
      </c>
      <c r="C46" s="73">
        <f>'L. Mt. Garibaldi'!I45</f>
        <v>0</v>
      </c>
    </row>
    <row r="47" spans="1:3" x14ac:dyDescent="0.35">
      <c r="A47" s="42" t="s">
        <v>148</v>
      </c>
      <c r="B47" s="12" t="s">
        <v>209</v>
      </c>
      <c r="C47" s="73">
        <f>'L. Mt. Garibaldi'!I46</f>
        <v>4</v>
      </c>
    </row>
    <row r="48" spans="1:3" x14ac:dyDescent="0.35">
      <c r="A48" s="42" t="s">
        <v>149</v>
      </c>
      <c r="B48" s="12" t="s">
        <v>27</v>
      </c>
      <c r="C48" s="73">
        <f>'L. Mt. Garibaldi'!I47</f>
        <v>5</v>
      </c>
    </row>
    <row r="49" spans="1:3" ht="15" thickBot="1" x14ac:dyDescent="0.4">
      <c r="A49" s="42" t="s">
        <v>150</v>
      </c>
      <c r="B49" s="43" t="s">
        <v>210</v>
      </c>
      <c r="C49" s="74">
        <f>'L. Mt. Garibaldi'!I48</f>
        <v>3</v>
      </c>
    </row>
    <row r="50" spans="1:3" ht="15" thickBot="1" x14ac:dyDescent="0.4">
      <c r="A50" s="24"/>
      <c r="B50" s="25"/>
      <c r="C50" s="63"/>
    </row>
    <row r="51" spans="1:3" x14ac:dyDescent="0.35">
      <c r="A51" s="44" t="s">
        <v>28</v>
      </c>
      <c r="B51" s="45" t="s">
        <v>29</v>
      </c>
      <c r="C51" s="87">
        <f>'L. Mt. Garibaldi'!I52</f>
        <v>1.5</v>
      </c>
    </row>
    <row r="52" spans="1:3" x14ac:dyDescent="0.35">
      <c r="A52" s="46" t="s">
        <v>151</v>
      </c>
      <c r="B52" s="13" t="s">
        <v>30</v>
      </c>
      <c r="C52" s="75">
        <f>'L. Mt. Garibaldi'!I53</f>
        <v>3</v>
      </c>
    </row>
    <row r="53" spans="1:3" x14ac:dyDescent="0.35">
      <c r="A53" s="46" t="s">
        <v>152</v>
      </c>
      <c r="B53" s="13" t="s">
        <v>31</v>
      </c>
      <c r="C53" s="75">
        <f>'L. Mt. Garibaldi'!I54</f>
        <v>3</v>
      </c>
    </row>
    <row r="54" spans="1:3" x14ac:dyDescent="0.35">
      <c r="A54" s="46" t="s">
        <v>153</v>
      </c>
      <c r="B54" s="13" t="s">
        <v>32</v>
      </c>
      <c r="C54" s="75">
        <f>'L. Mt. Garibaldi'!I55</f>
        <v>0</v>
      </c>
    </row>
    <row r="55" spans="1:3" ht="15" thickBot="1" x14ac:dyDescent="0.4">
      <c r="A55" s="46" t="s">
        <v>154</v>
      </c>
      <c r="B55" s="47" t="s">
        <v>33</v>
      </c>
      <c r="C55" s="76">
        <f>'L. Mt. Garibaldi'!I56</f>
        <v>0</v>
      </c>
    </row>
    <row r="56" spans="1:3" ht="15" thickBot="1" x14ac:dyDescent="0.4">
      <c r="A56" s="24"/>
      <c r="B56" s="25"/>
      <c r="C56" s="63"/>
    </row>
    <row r="57" spans="1:3" x14ac:dyDescent="0.35">
      <c r="A57" s="48" t="s">
        <v>34</v>
      </c>
      <c r="B57" s="49" t="s">
        <v>211</v>
      </c>
      <c r="C57" s="88">
        <f>'L. Mt. Garibaldi'!I58</f>
        <v>3.4285714285714284</v>
      </c>
    </row>
    <row r="58" spans="1:3" x14ac:dyDescent="0.35">
      <c r="A58" s="50" t="s">
        <v>155</v>
      </c>
      <c r="B58" s="14" t="s">
        <v>35</v>
      </c>
      <c r="C58" s="77">
        <f>'L. Mt. Garibaldi'!I59</f>
        <v>3</v>
      </c>
    </row>
    <row r="59" spans="1:3" x14ac:dyDescent="0.35">
      <c r="A59" s="50" t="s">
        <v>156</v>
      </c>
      <c r="B59" s="14" t="s">
        <v>212</v>
      </c>
      <c r="C59" s="77">
        <f>'L. Mt. Garibaldi'!I60</f>
        <v>3</v>
      </c>
    </row>
    <row r="60" spans="1:3" x14ac:dyDescent="0.35">
      <c r="A60" s="50" t="s">
        <v>157</v>
      </c>
      <c r="B60" s="14" t="s">
        <v>98</v>
      </c>
      <c r="C60" s="77">
        <f>'L. Mt. Garibaldi'!I61</f>
        <v>3</v>
      </c>
    </row>
    <row r="61" spans="1:3" x14ac:dyDescent="0.35">
      <c r="A61" s="50" t="s">
        <v>158</v>
      </c>
      <c r="B61" s="14" t="s">
        <v>36</v>
      </c>
      <c r="C61" s="77">
        <f>'L. Mt. Garibaldi'!I62</f>
        <v>4</v>
      </c>
    </row>
    <row r="62" spans="1:3" x14ac:dyDescent="0.35">
      <c r="A62" s="50" t="s">
        <v>159</v>
      </c>
      <c r="B62" s="14" t="s">
        <v>37</v>
      </c>
      <c r="C62" s="77">
        <f>'L. Mt. Garibaldi'!I63</f>
        <v>3</v>
      </c>
    </row>
    <row r="63" spans="1:3" x14ac:dyDescent="0.35">
      <c r="A63" s="114" t="s">
        <v>160</v>
      </c>
      <c r="B63" s="115" t="s">
        <v>38</v>
      </c>
      <c r="C63" s="116">
        <f>'L. Mt. Garibaldi'!I64</f>
        <v>3</v>
      </c>
    </row>
    <row r="64" spans="1:3" ht="15" thickBot="1" x14ac:dyDescent="0.4">
      <c r="A64" s="50" t="s">
        <v>161</v>
      </c>
      <c r="B64" s="51" t="s">
        <v>39</v>
      </c>
      <c r="C64" s="78">
        <f>'L. Mt. Garibaldi'!I65</f>
        <v>5</v>
      </c>
    </row>
    <row r="65" spans="1:3" ht="15" thickBot="1" x14ac:dyDescent="0.4">
      <c r="A65" s="24"/>
      <c r="B65" s="25"/>
      <c r="C65" s="63"/>
    </row>
    <row r="66" spans="1:3" x14ac:dyDescent="0.35">
      <c r="A66" s="52" t="s">
        <v>40</v>
      </c>
      <c r="B66" s="53" t="s">
        <v>41</v>
      </c>
      <c r="C66" s="89">
        <f>'L. Mt. Garibaldi'!I67</f>
        <v>2.7777777777777777</v>
      </c>
    </row>
    <row r="67" spans="1:3" x14ac:dyDescent="0.35">
      <c r="A67" s="54" t="s">
        <v>162</v>
      </c>
      <c r="B67" s="15" t="s">
        <v>42</v>
      </c>
      <c r="C67" s="79">
        <f>'L. Mt. Garibaldi'!I68</f>
        <v>1</v>
      </c>
    </row>
    <row r="68" spans="1:3" x14ac:dyDescent="0.35">
      <c r="A68" s="54" t="s">
        <v>163</v>
      </c>
      <c r="B68" s="15" t="s">
        <v>99</v>
      </c>
      <c r="C68" s="79">
        <f>'L. Mt. Garibaldi'!I69</f>
        <v>1</v>
      </c>
    </row>
    <row r="69" spans="1:3" x14ac:dyDescent="0.35">
      <c r="A69" s="54" t="s">
        <v>164</v>
      </c>
      <c r="B69" s="15" t="s">
        <v>43</v>
      </c>
      <c r="C69" s="79">
        <f>'L. Mt. Garibaldi'!I70</f>
        <v>5</v>
      </c>
    </row>
    <row r="70" spans="1:3" x14ac:dyDescent="0.35">
      <c r="A70" s="54" t="s">
        <v>165</v>
      </c>
      <c r="B70" s="15" t="s">
        <v>44</v>
      </c>
      <c r="C70" s="79">
        <f>'L. Mt. Garibaldi'!I71</f>
        <v>3</v>
      </c>
    </row>
    <row r="71" spans="1:3" x14ac:dyDescent="0.35">
      <c r="A71" s="54" t="s">
        <v>166</v>
      </c>
      <c r="B71" s="15" t="s">
        <v>100</v>
      </c>
      <c r="C71" s="79">
        <f>'L. Mt. Garibaldi'!I72</f>
        <v>3</v>
      </c>
    </row>
    <row r="72" spans="1:3" x14ac:dyDescent="0.35">
      <c r="A72" s="54" t="s">
        <v>167</v>
      </c>
      <c r="B72" s="120" t="s">
        <v>45</v>
      </c>
      <c r="C72" s="79">
        <f>'L. Mt. Garibaldi'!I73</f>
        <v>3</v>
      </c>
    </row>
    <row r="73" spans="1:3" ht="29" x14ac:dyDescent="0.35">
      <c r="A73" s="121" t="s">
        <v>232</v>
      </c>
      <c r="B73" s="122" t="s">
        <v>233</v>
      </c>
      <c r="C73" s="79">
        <f>'L. Mt. Garibaldi'!I74</f>
        <v>3</v>
      </c>
    </row>
    <row r="74" spans="1:3" ht="29" x14ac:dyDescent="0.35">
      <c r="A74" s="121" t="s">
        <v>234</v>
      </c>
      <c r="B74" s="15" t="s">
        <v>235</v>
      </c>
      <c r="C74" s="79">
        <f>'L. Mt. Garibaldi'!I75</f>
        <v>3</v>
      </c>
    </row>
    <row r="75" spans="1:3" ht="15" thickBot="1" x14ac:dyDescent="0.4">
      <c r="A75" s="54" t="s">
        <v>236</v>
      </c>
      <c r="B75" s="55" t="s">
        <v>237</v>
      </c>
      <c r="C75" s="79">
        <f>'L. Mt. Garibaldi'!I76</f>
        <v>3</v>
      </c>
    </row>
    <row r="76" spans="1:3" ht="15" thickBot="1" x14ac:dyDescent="0.4">
      <c r="A76" s="24"/>
      <c r="B76" s="25"/>
      <c r="C76" s="64"/>
    </row>
    <row r="77" spans="1:3" x14ac:dyDescent="0.35">
      <c r="A77" s="56" t="s">
        <v>46</v>
      </c>
      <c r="B77" s="57" t="s">
        <v>47</v>
      </c>
      <c r="C77" s="90">
        <f>'L. Mt. Garibaldi'!I78</f>
        <v>5</v>
      </c>
    </row>
    <row r="78" spans="1:3" x14ac:dyDescent="0.35">
      <c r="A78" s="58" t="s">
        <v>168</v>
      </c>
      <c r="B78" s="16" t="s">
        <v>213</v>
      </c>
      <c r="C78" s="80">
        <f>'L. Mt. Garibaldi'!I79</f>
        <v>5</v>
      </c>
    </row>
    <row r="79" spans="1:3" ht="15" thickBot="1" x14ac:dyDescent="0.4">
      <c r="A79" s="58" t="s">
        <v>169</v>
      </c>
      <c r="B79" s="59" t="s">
        <v>48</v>
      </c>
      <c r="C79" s="81">
        <f>'L. Mt. Garibaldi'!I80</f>
        <v>5</v>
      </c>
    </row>
    <row r="80" spans="1:3" ht="15" thickBot="1" x14ac:dyDescent="0.4">
      <c r="A80" s="24"/>
      <c r="B80" s="25"/>
      <c r="C80" s="63"/>
    </row>
    <row r="81" spans="1:3" x14ac:dyDescent="0.35">
      <c r="A81" s="18" t="s">
        <v>49</v>
      </c>
      <c r="B81" s="19" t="s">
        <v>50</v>
      </c>
      <c r="C81" s="82">
        <f>'L. Mt. Garibaldi'!I82</f>
        <v>1.6</v>
      </c>
    </row>
    <row r="82" spans="1:3" x14ac:dyDescent="0.35">
      <c r="A82" s="20" t="s">
        <v>170</v>
      </c>
      <c r="B82" s="5" t="s">
        <v>214</v>
      </c>
      <c r="C82" s="65">
        <f>'L. Mt. Garibaldi'!I83</f>
        <v>0</v>
      </c>
    </row>
    <row r="83" spans="1:3" x14ac:dyDescent="0.35">
      <c r="A83" s="20" t="s">
        <v>171</v>
      </c>
      <c r="B83" s="5" t="s">
        <v>51</v>
      </c>
      <c r="C83" s="65">
        <f>'L. Mt. Garibaldi'!I84</f>
        <v>1</v>
      </c>
    </row>
    <row r="84" spans="1:3" x14ac:dyDescent="0.35">
      <c r="A84" s="20" t="s">
        <v>201</v>
      </c>
      <c r="B84" s="5" t="s">
        <v>52</v>
      </c>
      <c r="C84" s="65">
        <f>'L. Mt. Garibaldi'!I85</f>
        <v>1</v>
      </c>
    </row>
    <row r="85" spans="1:3" x14ac:dyDescent="0.35">
      <c r="A85" s="105" t="s">
        <v>172</v>
      </c>
      <c r="B85" s="17" t="s">
        <v>53</v>
      </c>
      <c r="C85" s="117">
        <f>'L. Mt. Garibaldi'!I86</f>
        <v>3</v>
      </c>
    </row>
    <row r="86" spans="1:3" ht="15" thickBot="1" x14ac:dyDescent="0.4">
      <c r="A86" s="20" t="s">
        <v>173</v>
      </c>
      <c r="B86" s="21" t="s">
        <v>215</v>
      </c>
      <c r="C86" s="66">
        <f>'L. Mt. Garibaldi'!I87</f>
        <v>3</v>
      </c>
    </row>
    <row r="87" spans="1:3" ht="15" thickBot="1" x14ac:dyDescent="0.4">
      <c r="A87" s="24"/>
      <c r="B87" s="25"/>
      <c r="C87" s="63"/>
    </row>
    <row r="88" spans="1:3" x14ac:dyDescent="0.35">
      <c r="A88" s="26" t="s">
        <v>54</v>
      </c>
      <c r="B88" s="27" t="s">
        <v>55</v>
      </c>
      <c r="C88" s="83">
        <f>'L. Mt. Garibaldi'!I89</f>
        <v>4</v>
      </c>
    </row>
    <row r="89" spans="1:3" x14ac:dyDescent="0.35">
      <c r="A89" s="28" t="s">
        <v>174</v>
      </c>
      <c r="B89" s="9" t="s">
        <v>56</v>
      </c>
      <c r="C89" s="67">
        <f>'L. Mt. Garibaldi'!I90</f>
        <v>5</v>
      </c>
    </row>
    <row r="90" spans="1:3" x14ac:dyDescent="0.35">
      <c r="A90" s="28" t="s">
        <v>175</v>
      </c>
      <c r="B90" s="9" t="s">
        <v>101</v>
      </c>
      <c r="C90" s="67">
        <f>'L. Mt. Garibaldi'!I91</f>
        <v>2</v>
      </c>
    </row>
    <row r="91" spans="1:3" x14ac:dyDescent="0.35">
      <c r="A91" s="28" t="s">
        <v>202</v>
      </c>
      <c r="B91" s="9" t="s">
        <v>57</v>
      </c>
      <c r="C91" s="67">
        <f>'L. Mt. Garibaldi'!I92</f>
        <v>5</v>
      </c>
    </row>
    <row r="92" spans="1:3" x14ac:dyDescent="0.35">
      <c r="A92" s="28" t="s">
        <v>176</v>
      </c>
      <c r="B92" s="9" t="s">
        <v>58</v>
      </c>
      <c r="C92" s="67">
        <f>'L. Mt. Garibaldi'!I93</f>
        <v>3</v>
      </c>
    </row>
    <row r="93" spans="1:3" ht="15" thickBot="1" x14ac:dyDescent="0.4">
      <c r="A93" s="28" t="s">
        <v>177</v>
      </c>
      <c r="B93" s="29" t="s">
        <v>59</v>
      </c>
      <c r="C93" s="68">
        <f>'L. Mt. Garibaldi'!I94</f>
        <v>5</v>
      </c>
    </row>
    <row r="94" spans="1:3" ht="15" thickBot="1" x14ac:dyDescent="0.4">
      <c r="A94" s="24"/>
      <c r="B94" s="25"/>
      <c r="C94" s="63"/>
    </row>
    <row r="95" spans="1:3" x14ac:dyDescent="0.35">
      <c r="A95" s="30" t="s">
        <v>60</v>
      </c>
      <c r="B95" s="31" t="s">
        <v>220</v>
      </c>
      <c r="C95" s="84">
        <f>'L. Mt. Garibaldi'!I96</f>
        <v>0</v>
      </c>
    </row>
    <row r="96" spans="1:3" x14ac:dyDescent="0.35">
      <c r="A96" s="32" t="s">
        <v>178</v>
      </c>
      <c r="B96" s="10" t="s">
        <v>216</v>
      </c>
      <c r="C96" s="69">
        <f>'L. Mt. Garibaldi'!I97</f>
        <v>0</v>
      </c>
    </row>
    <row r="97" spans="1:3" x14ac:dyDescent="0.35">
      <c r="A97" s="32" t="s">
        <v>179</v>
      </c>
      <c r="B97" s="10" t="s">
        <v>217</v>
      </c>
      <c r="C97" s="69">
        <f>'L. Mt. Garibaldi'!I98</f>
        <v>0</v>
      </c>
    </row>
    <row r="98" spans="1:3" x14ac:dyDescent="0.35">
      <c r="A98" s="32" t="s">
        <v>180</v>
      </c>
      <c r="B98" s="10" t="s">
        <v>218</v>
      </c>
      <c r="C98" s="69">
        <f>'L. Mt. Garibaldi'!I99</f>
        <v>0</v>
      </c>
    </row>
    <row r="99" spans="1:3" x14ac:dyDescent="0.35">
      <c r="A99" s="32" t="s">
        <v>181</v>
      </c>
      <c r="B99" s="10" t="s">
        <v>219</v>
      </c>
      <c r="C99" s="69">
        <f>'L. Mt. Garibaldi'!I100</f>
        <v>0</v>
      </c>
    </row>
    <row r="100" spans="1:3" x14ac:dyDescent="0.35">
      <c r="A100" s="32" t="s">
        <v>182</v>
      </c>
      <c r="B100" s="10" t="s">
        <v>221</v>
      </c>
      <c r="C100" s="69">
        <f>'L. Mt. Garibaldi'!I101</f>
        <v>0</v>
      </c>
    </row>
    <row r="101" spans="1:3" x14ac:dyDescent="0.35">
      <c r="A101" s="32" t="s">
        <v>183</v>
      </c>
      <c r="B101" s="10" t="s">
        <v>61</v>
      </c>
      <c r="C101" s="69">
        <f>'L. Mt. Garibaldi'!I102</f>
        <v>0</v>
      </c>
    </row>
    <row r="102" spans="1:3" x14ac:dyDescent="0.35">
      <c r="A102" s="32" t="s">
        <v>184</v>
      </c>
      <c r="B102" s="10" t="s">
        <v>222</v>
      </c>
      <c r="C102" s="69">
        <f>'L. Mt. Garibaldi'!I103</f>
        <v>0</v>
      </c>
    </row>
    <row r="103" spans="1:3" x14ac:dyDescent="0.35">
      <c r="A103" s="32" t="s">
        <v>185</v>
      </c>
      <c r="B103" s="10" t="s">
        <v>62</v>
      </c>
      <c r="C103" s="69">
        <f>'L. Mt. Garibaldi'!I104</f>
        <v>0</v>
      </c>
    </row>
    <row r="104" spans="1:3" x14ac:dyDescent="0.35">
      <c r="A104" s="32" t="s">
        <v>186</v>
      </c>
      <c r="B104" s="10" t="s">
        <v>63</v>
      </c>
      <c r="C104" s="69">
        <f>'L. Mt. Garibaldi'!I105</f>
        <v>0</v>
      </c>
    </row>
    <row r="105" spans="1:3" x14ac:dyDescent="0.35">
      <c r="A105" s="32" t="s">
        <v>187</v>
      </c>
      <c r="B105" s="10" t="s">
        <v>64</v>
      </c>
      <c r="C105" s="69">
        <f>'L. Mt. Garibaldi'!I106</f>
        <v>0</v>
      </c>
    </row>
    <row r="106" spans="1:3" x14ac:dyDescent="0.35">
      <c r="A106" s="32" t="s">
        <v>188</v>
      </c>
      <c r="B106" s="10" t="s">
        <v>65</v>
      </c>
      <c r="C106" s="69">
        <f>'L. Mt. Garibaldi'!I107</f>
        <v>0</v>
      </c>
    </row>
    <row r="107" spans="1:3" x14ac:dyDescent="0.35">
      <c r="A107" s="32" t="s">
        <v>189</v>
      </c>
      <c r="B107" s="10" t="s">
        <v>95</v>
      </c>
      <c r="C107" s="69">
        <f>'L. Mt. Garibaldi'!I108</f>
        <v>0</v>
      </c>
    </row>
    <row r="108" spans="1:3" x14ac:dyDescent="0.35">
      <c r="A108" s="32" t="s">
        <v>190</v>
      </c>
      <c r="B108" s="10" t="s">
        <v>66</v>
      </c>
      <c r="C108" s="69">
        <f>'L. Mt. Garibaldi'!I109</f>
        <v>0</v>
      </c>
    </row>
    <row r="109" spans="1:3" x14ac:dyDescent="0.35">
      <c r="A109" s="32" t="s">
        <v>191</v>
      </c>
      <c r="B109" s="10" t="s">
        <v>67</v>
      </c>
      <c r="C109" s="69">
        <f>'L. Mt. Garibaldi'!I110</f>
        <v>0</v>
      </c>
    </row>
    <row r="110" spans="1:3" x14ac:dyDescent="0.35">
      <c r="A110" s="32" t="s">
        <v>192</v>
      </c>
      <c r="B110" s="10" t="s">
        <v>68</v>
      </c>
      <c r="C110" s="69">
        <f>'L. Mt. Garibaldi'!I111</f>
        <v>0</v>
      </c>
    </row>
    <row r="111" spans="1:3" ht="15" thickBot="1" x14ac:dyDescent="0.4">
      <c r="A111" s="32" t="s">
        <v>193</v>
      </c>
      <c r="B111" s="33" t="s">
        <v>69</v>
      </c>
      <c r="C111" s="70">
        <f>'L. Mt. Garibaldi'!I112</f>
        <v>0</v>
      </c>
    </row>
    <row r="112" spans="1:3" ht="15" thickBot="1" x14ac:dyDescent="0.4">
      <c r="A112" s="24"/>
      <c r="B112" s="25"/>
      <c r="C112" s="63"/>
    </row>
    <row r="113" spans="1:3" x14ac:dyDescent="0.35">
      <c r="A113" s="36" t="s">
        <v>70</v>
      </c>
      <c r="B113" s="37" t="s">
        <v>85</v>
      </c>
      <c r="C113" s="85">
        <f>'L. Mt. Garibaldi'!I114</f>
        <v>5</v>
      </c>
    </row>
    <row r="114" spans="1:3" ht="43.5" x14ac:dyDescent="0.35">
      <c r="A114" s="111" t="s">
        <v>194</v>
      </c>
      <c r="B114" s="112" t="s">
        <v>229</v>
      </c>
      <c r="C114" s="113">
        <f>'L. Mt. Garibaldi'!I115</f>
        <v>5</v>
      </c>
    </row>
    <row r="115" spans="1:3" ht="43.5" x14ac:dyDescent="0.35">
      <c r="A115" s="111" t="s">
        <v>195</v>
      </c>
      <c r="B115" s="112" t="s">
        <v>230</v>
      </c>
      <c r="C115" s="113">
        <f>'L. Mt. Garibaldi'!I116</f>
        <v>5</v>
      </c>
    </row>
    <row r="116" spans="1:3" x14ac:dyDescent="0.35">
      <c r="A116" s="111" t="s">
        <v>196</v>
      </c>
      <c r="B116" s="112" t="s">
        <v>71</v>
      </c>
      <c r="C116" s="113">
        <f>'L. Mt. Garibaldi'!I117</f>
        <v>5</v>
      </c>
    </row>
    <row r="117" spans="1:3" ht="29.5" thickBot="1" x14ac:dyDescent="0.4">
      <c r="A117" s="111" t="s">
        <v>197</v>
      </c>
      <c r="B117" s="118" t="s">
        <v>231</v>
      </c>
      <c r="C117" s="119">
        <f>'L. Mt. Garibaldi'!I118</f>
        <v>5</v>
      </c>
    </row>
    <row r="118" spans="1:3" ht="15" thickBot="1" x14ac:dyDescent="0.4">
      <c r="A118" s="24"/>
      <c r="B118" s="25"/>
      <c r="C118" s="63"/>
    </row>
    <row r="119" spans="1:3" x14ac:dyDescent="0.35">
      <c r="A119" s="40" t="s">
        <v>72</v>
      </c>
      <c r="B119" s="41" t="s">
        <v>73</v>
      </c>
      <c r="C119" s="86">
        <f>'L. Mt. Garibaldi'!I120</f>
        <v>3.6666666666666665</v>
      </c>
    </row>
    <row r="120" spans="1:3" x14ac:dyDescent="0.35">
      <c r="A120" s="42" t="s">
        <v>198</v>
      </c>
      <c r="B120" s="12"/>
      <c r="C120" s="73">
        <f>'L. Mt. Garibaldi'!I121</f>
        <v>5</v>
      </c>
    </row>
    <row r="121" spans="1:3" x14ac:dyDescent="0.35">
      <c r="A121" s="42" t="s">
        <v>199</v>
      </c>
      <c r="B121" s="12"/>
      <c r="C121" s="73">
        <f>'L. Mt. Garibaldi'!I122</f>
        <v>1</v>
      </c>
    </row>
    <row r="122" spans="1:3" ht="15" thickBot="1" x14ac:dyDescent="0.4">
      <c r="A122" s="42" t="s">
        <v>200</v>
      </c>
      <c r="B122" s="43"/>
      <c r="C122" s="74">
        <f>'L. Mt. Garibaldi'!I123</f>
        <v>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A2" sqref="A2"/>
    </sheetView>
  </sheetViews>
  <sheetFormatPr defaultColWidth="8.81640625" defaultRowHeight="14.5" x14ac:dyDescent="0.35"/>
  <cols>
    <col min="1" max="1" width="5.453125" style="123" customWidth="1"/>
    <col min="2" max="2" width="45.7265625" style="171" customWidth="1"/>
    <col min="3" max="3" width="57.1796875" style="123" customWidth="1"/>
    <col min="4" max="4" width="17.7265625" style="123" hidden="1" customWidth="1"/>
    <col min="5" max="5" width="17.453125" style="123" hidden="1" customWidth="1"/>
    <col min="6" max="6" width="30.1796875" style="123" hidden="1" customWidth="1"/>
    <col min="7" max="7" width="22.81640625" style="123" hidden="1" customWidth="1"/>
    <col min="8" max="8" width="44" style="171" hidden="1" customWidth="1"/>
    <col min="9" max="9" width="12" style="490" customWidth="1"/>
    <col min="10" max="16384" width="8.8164062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s="2" customFormat="1" ht="45" x14ac:dyDescent="0.25">
      <c r="A2" s="316"/>
      <c r="B2" s="316" t="s">
        <v>1099</v>
      </c>
      <c r="C2" s="316" t="s">
        <v>0</v>
      </c>
      <c r="D2" s="316" t="s">
        <v>1</v>
      </c>
      <c r="E2" s="316" t="s">
        <v>2</v>
      </c>
      <c r="F2" s="316" t="s">
        <v>3</v>
      </c>
      <c r="G2" s="316" t="s">
        <v>4</v>
      </c>
      <c r="H2" s="316" t="s">
        <v>75</v>
      </c>
      <c r="I2" s="317" t="s">
        <v>103</v>
      </c>
    </row>
    <row r="3" spans="1:9" ht="15" customHeight="1" x14ac:dyDescent="0.25">
      <c r="A3" s="424"/>
      <c r="B3" s="424" t="s">
        <v>279</v>
      </c>
      <c r="C3" s="426" t="s">
        <v>407</v>
      </c>
      <c r="I3" s="424"/>
    </row>
    <row r="4" spans="1:9" ht="15" x14ac:dyDescent="0.25">
      <c r="A4" s="424"/>
      <c r="B4" s="424" t="s">
        <v>280</v>
      </c>
      <c r="C4" s="426" t="s">
        <v>822</v>
      </c>
      <c r="I4" s="424"/>
    </row>
    <row r="5" spans="1:9" ht="15" x14ac:dyDescent="0.25">
      <c r="A5" s="424"/>
      <c r="B5" s="424" t="s">
        <v>246</v>
      </c>
      <c r="C5" s="426" t="s">
        <v>823</v>
      </c>
      <c r="I5" s="424"/>
    </row>
    <row r="6" spans="1:9" ht="15" x14ac:dyDescent="0.25">
      <c r="A6" s="426"/>
      <c r="B6" s="426" t="s">
        <v>247</v>
      </c>
      <c r="C6" s="426" t="s">
        <v>1057</v>
      </c>
      <c r="I6" s="426"/>
    </row>
    <row r="7" spans="1:9" ht="15" x14ac:dyDescent="0.25">
      <c r="A7" s="426"/>
      <c r="B7" s="426" t="s">
        <v>6</v>
      </c>
      <c r="C7" s="426" t="s">
        <v>1058</v>
      </c>
      <c r="I7" s="426"/>
    </row>
    <row r="8" spans="1:9" ht="15" x14ac:dyDescent="0.25">
      <c r="I8" s="123"/>
    </row>
    <row r="9" spans="1:9" ht="19.5" thickBot="1" x14ac:dyDescent="0.3">
      <c r="B9" s="500" t="str">
        <f>C3</f>
        <v>Mt. Silverthrone</v>
      </c>
      <c r="I9" s="123"/>
    </row>
    <row r="10" spans="1:9" ht="15" x14ac:dyDescent="0.25">
      <c r="A10" s="428" t="s">
        <v>7</v>
      </c>
      <c r="B10" s="429" t="s">
        <v>206</v>
      </c>
      <c r="C10" s="430"/>
      <c r="D10" s="430"/>
      <c r="E10" s="430"/>
      <c r="F10" s="430"/>
      <c r="G10" s="430"/>
      <c r="H10" s="431"/>
      <c r="I10" s="432">
        <f>SUM(I11:I24)/14</f>
        <v>2.8571428571428572</v>
      </c>
    </row>
    <row r="11" spans="1:9" ht="30" x14ac:dyDescent="0.25">
      <c r="A11" s="322" t="s">
        <v>119</v>
      </c>
      <c r="B11" s="168" t="s">
        <v>94</v>
      </c>
      <c r="C11" s="138" t="s">
        <v>1155</v>
      </c>
      <c r="D11" s="137"/>
      <c r="E11" s="137"/>
      <c r="F11" s="137"/>
      <c r="G11" s="137"/>
      <c r="H11" s="138"/>
      <c r="I11" s="334">
        <v>5</v>
      </c>
    </row>
    <row r="12" spans="1:9" ht="15" x14ac:dyDescent="0.25">
      <c r="A12" s="322" t="s">
        <v>120</v>
      </c>
      <c r="B12" s="138" t="s">
        <v>8</v>
      </c>
      <c r="C12" s="138" t="s">
        <v>562</v>
      </c>
      <c r="D12" s="137"/>
      <c r="E12" s="137"/>
      <c r="F12" s="137"/>
      <c r="G12" s="137"/>
      <c r="H12" s="138"/>
      <c r="I12" s="334">
        <v>3</v>
      </c>
    </row>
    <row r="13" spans="1:9" ht="45" x14ac:dyDescent="0.25">
      <c r="A13" s="322" t="s">
        <v>121</v>
      </c>
      <c r="B13" s="138" t="s">
        <v>224</v>
      </c>
      <c r="C13" s="138" t="s">
        <v>617</v>
      </c>
      <c r="D13" s="137"/>
      <c r="E13" s="137"/>
      <c r="F13" s="137"/>
      <c r="G13" s="137"/>
      <c r="H13" s="138"/>
      <c r="I13" s="334">
        <v>3</v>
      </c>
    </row>
    <row r="14" spans="1:9" ht="15" x14ac:dyDescent="0.25">
      <c r="A14" s="322" t="s">
        <v>122</v>
      </c>
      <c r="B14" s="138" t="s">
        <v>92</v>
      </c>
      <c r="C14" s="138" t="s">
        <v>563</v>
      </c>
      <c r="D14" s="137"/>
      <c r="E14" s="137"/>
      <c r="F14" s="137"/>
      <c r="G14" s="137"/>
      <c r="H14" s="138"/>
      <c r="I14" s="334">
        <v>3</v>
      </c>
    </row>
    <row r="15" spans="1:9" ht="15" x14ac:dyDescent="0.25">
      <c r="A15" s="322" t="s">
        <v>123</v>
      </c>
      <c r="B15" s="138" t="s">
        <v>91</v>
      </c>
      <c r="C15" s="138" t="s">
        <v>616</v>
      </c>
      <c r="D15" s="137"/>
      <c r="E15" s="137"/>
      <c r="F15" s="137"/>
      <c r="G15" s="137"/>
      <c r="H15" s="138"/>
      <c r="I15" s="334">
        <v>3</v>
      </c>
    </row>
    <row r="16" spans="1:9" ht="15" x14ac:dyDescent="0.25">
      <c r="A16" s="322" t="s">
        <v>124</v>
      </c>
      <c r="B16" s="138" t="s">
        <v>93</v>
      </c>
      <c r="C16" s="138" t="s">
        <v>615</v>
      </c>
      <c r="D16" s="137"/>
      <c r="E16" s="137"/>
      <c r="F16" s="137"/>
      <c r="G16" s="137"/>
      <c r="H16" s="138"/>
      <c r="I16" s="334">
        <v>3</v>
      </c>
    </row>
    <row r="17" spans="1:9" ht="15" x14ac:dyDescent="0.25">
      <c r="A17" s="322" t="s">
        <v>125</v>
      </c>
      <c r="B17" s="138" t="s">
        <v>203</v>
      </c>
      <c r="C17" s="138" t="s">
        <v>618</v>
      </c>
      <c r="D17" s="137"/>
      <c r="E17" s="137"/>
      <c r="F17" s="137"/>
      <c r="G17" s="137"/>
      <c r="H17" s="138"/>
      <c r="I17" s="334">
        <v>2</v>
      </c>
    </row>
    <row r="18" spans="1:9" ht="15" x14ac:dyDescent="0.25">
      <c r="A18" s="322" t="s">
        <v>126</v>
      </c>
      <c r="B18" s="138" t="s">
        <v>9</v>
      </c>
      <c r="C18" s="138" t="s">
        <v>566</v>
      </c>
      <c r="D18" s="137"/>
      <c r="E18" s="137"/>
      <c r="F18" s="137"/>
      <c r="G18" s="137"/>
      <c r="H18" s="138"/>
      <c r="I18" s="334">
        <v>2</v>
      </c>
    </row>
    <row r="19" spans="1:9" ht="15" x14ac:dyDescent="0.25">
      <c r="A19" s="322" t="s">
        <v>127</v>
      </c>
      <c r="B19" s="138" t="s">
        <v>10</v>
      </c>
      <c r="C19" s="138" t="s">
        <v>567</v>
      </c>
      <c r="D19" s="137"/>
      <c r="E19" s="137"/>
      <c r="F19" s="137"/>
      <c r="G19" s="137"/>
      <c r="H19" s="138"/>
      <c r="I19" s="334">
        <v>5</v>
      </c>
    </row>
    <row r="20" spans="1:9" ht="15" x14ac:dyDescent="0.25">
      <c r="A20" s="322" t="s">
        <v>128</v>
      </c>
      <c r="B20" s="138" t="s">
        <v>96</v>
      </c>
      <c r="C20" s="138" t="s">
        <v>561</v>
      </c>
      <c r="D20" s="137"/>
      <c r="E20" s="137"/>
      <c r="F20" s="137"/>
      <c r="G20" s="137"/>
      <c r="H20" s="138"/>
      <c r="I20" s="334">
        <v>5</v>
      </c>
    </row>
    <row r="21" spans="1:9" ht="15" x14ac:dyDescent="0.25">
      <c r="A21" s="322" t="s">
        <v>129</v>
      </c>
      <c r="B21" s="138" t="s">
        <v>225</v>
      </c>
      <c r="C21" s="138" t="s">
        <v>619</v>
      </c>
      <c r="D21" s="137"/>
      <c r="E21" s="137"/>
      <c r="F21" s="137"/>
      <c r="G21" s="137"/>
      <c r="H21" s="138"/>
      <c r="I21" s="334">
        <v>0</v>
      </c>
    </row>
    <row r="22" spans="1:9" ht="15" x14ac:dyDescent="0.25">
      <c r="A22" s="322" t="s">
        <v>130</v>
      </c>
      <c r="B22" s="138" t="s">
        <v>204</v>
      </c>
      <c r="C22" s="138" t="s">
        <v>570</v>
      </c>
      <c r="D22" s="137"/>
      <c r="E22" s="137"/>
      <c r="F22" s="137"/>
      <c r="G22" s="137"/>
      <c r="H22" s="138"/>
      <c r="I22" s="334">
        <v>3</v>
      </c>
    </row>
    <row r="23" spans="1:9" ht="15" x14ac:dyDescent="0.25">
      <c r="A23" s="322" t="s">
        <v>131</v>
      </c>
      <c r="B23" s="138" t="s">
        <v>90</v>
      </c>
      <c r="C23" s="138" t="s">
        <v>620</v>
      </c>
      <c r="D23" s="137"/>
      <c r="E23" s="137"/>
      <c r="F23" s="137"/>
      <c r="G23" s="137"/>
      <c r="H23" s="138"/>
      <c r="I23" s="334">
        <v>0</v>
      </c>
    </row>
    <row r="24" spans="1:9" ht="45.75" thickBot="1" x14ac:dyDescent="0.3">
      <c r="A24" s="433" t="s">
        <v>132</v>
      </c>
      <c r="B24" s="143" t="s">
        <v>226</v>
      </c>
      <c r="C24" s="143" t="s">
        <v>1156</v>
      </c>
      <c r="D24" s="144"/>
      <c r="E24" s="144"/>
      <c r="F24" s="144"/>
      <c r="G24" s="144"/>
      <c r="H24" s="143"/>
      <c r="I24" s="324">
        <v>3</v>
      </c>
    </row>
    <row r="25" spans="1:9" ht="15" thickBot="1" x14ac:dyDescent="0.4">
      <c r="A25" s="434"/>
      <c r="B25" s="435"/>
      <c r="C25" s="435"/>
      <c r="D25" s="434"/>
      <c r="E25" s="434"/>
      <c r="F25" s="434"/>
      <c r="G25" s="434"/>
      <c r="H25" s="435"/>
      <c r="I25" s="436"/>
    </row>
    <row r="26" spans="1:9" x14ac:dyDescent="0.35">
      <c r="A26" s="437" t="s">
        <v>11</v>
      </c>
      <c r="B26" s="438" t="s">
        <v>12</v>
      </c>
      <c r="C26" s="158"/>
      <c r="D26" s="439"/>
      <c r="E26" s="439"/>
      <c r="F26" s="439"/>
      <c r="G26" s="439"/>
      <c r="H26" s="158"/>
      <c r="I26" s="440">
        <f>SUM(I27:I33)/7</f>
        <v>1.1428571428571428</v>
      </c>
    </row>
    <row r="27" spans="1:9" x14ac:dyDescent="0.35">
      <c r="A27" s="187" t="s">
        <v>133</v>
      </c>
      <c r="B27" s="188" t="s">
        <v>13</v>
      </c>
      <c r="C27" s="188" t="s">
        <v>572</v>
      </c>
      <c r="D27" s="189"/>
      <c r="E27" s="189"/>
      <c r="F27" s="189"/>
      <c r="G27" s="189"/>
      <c r="H27" s="188"/>
      <c r="I27" s="327">
        <v>1</v>
      </c>
    </row>
    <row r="28" spans="1:9" ht="30" customHeight="1" x14ac:dyDescent="0.35">
      <c r="A28" s="187" t="s">
        <v>134</v>
      </c>
      <c r="B28" s="188" t="s">
        <v>205</v>
      </c>
      <c r="C28" s="188" t="s">
        <v>621</v>
      </c>
      <c r="D28" s="189"/>
      <c r="E28" s="189"/>
      <c r="F28" s="189"/>
      <c r="G28" s="189"/>
      <c r="H28" s="188"/>
      <c r="I28" s="327">
        <v>3</v>
      </c>
    </row>
    <row r="29" spans="1:9" x14ac:dyDescent="0.35">
      <c r="A29" s="187" t="s">
        <v>135</v>
      </c>
      <c r="B29" s="188" t="s">
        <v>14</v>
      </c>
      <c r="C29" s="188" t="s">
        <v>312</v>
      </c>
      <c r="D29" s="189"/>
      <c r="E29" s="189"/>
      <c r="F29" s="189"/>
      <c r="G29" s="189"/>
      <c r="H29" s="188"/>
      <c r="I29" s="327">
        <v>0</v>
      </c>
    </row>
    <row r="30" spans="1:9" ht="29" x14ac:dyDescent="0.35">
      <c r="A30" s="187" t="s">
        <v>136</v>
      </c>
      <c r="B30" s="188" t="s">
        <v>15</v>
      </c>
      <c r="C30" s="188" t="s">
        <v>1157</v>
      </c>
      <c r="D30" s="189"/>
      <c r="E30" s="189"/>
      <c r="F30" s="189"/>
      <c r="G30" s="189"/>
      <c r="H30" s="188"/>
      <c r="I30" s="327">
        <v>1</v>
      </c>
    </row>
    <row r="31" spans="1:9" x14ac:dyDescent="0.35">
      <c r="A31" s="187" t="s">
        <v>137</v>
      </c>
      <c r="B31" s="188" t="s">
        <v>16</v>
      </c>
      <c r="C31" s="188" t="s">
        <v>1009</v>
      </c>
      <c r="D31" s="189"/>
      <c r="E31" s="189"/>
      <c r="F31" s="189"/>
      <c r="G31" s="189"/>
      <c r="H31" s="188"/>
      <c r="I31" s="327">
        <v>1</v>
      </c>
    </row>
    <row r="32" spans="1:9" ht="29" x14ac:dyDescent="0.35">
      <c r="A32" s="187" t="s">
        <v>138</v>
      </c>
      <c r="B32" s="188" t="s">
        <v>207</v>
      </c>
      <c r="C32" s="188" t="s">
        <v>1010</v>
      </c>
      <c r="D32" s="189"/>
      <c r="E32" s="189"/>
      <c r="F32" s="189"/>
      <c r="G32" s="189"/>
      <c r="H32" s="188"/>
      <c r="I32" s="327">
        <v>1</v>
      </c>
    </row>
    <row r="33" spans="1:9" ht="15" thickBot="1" x14ac:dyDescent="0.4">
      <c r="A33" s="441" t="s">
        <v>139</v>
      </c>
      <c r="B33" s="159" t="s">
        <v>17</v>
      </c>
      <c r="C33" s="159" t="s">
        <v>1011</v>
      </c>
      <c r="D33" s="177"/>
      <c r="E33" s="177"/>
      <c r="F33" s="177"/>
      <c r="G33" s="177"/>
      <c r="H33" s="159"/>
      <c r="I33" s="442">
        <v>1</v>
      </c>
    </row>
    <row r="34" spans="1:9" ht="15" thickBot="1" x14ac:dyDescent="0.4">
      <c r="A34" s="434"/>
      <c r="B34" s="435"/>
      <c r="C34" s="435"/>
      <c r="D34" s="434"/>
      <c r="E34" s="434"/>
      <c r="F34" s="434"/>
      <c r="G34" s="434"/>
      <c r="H34" s="435"/>
      <c r="I34" s="436"/>
    </row>
    <row r="35" spans="1:9" x14ac:dyDescent="0.35">
      <c r="A35" s="443" t="s">
        <v>18</v>
      </c>
      <c r="B35" s="444" t="s">
        <v>19</v>
      </c>
      <c r="C35" s="446"/>
      <c r="D35" s="445"/>
      <c r="E35" s="445"/>
      <c r="F35" s="445"/>
      <c r="G35" s="445"/>
      <c r="H35" s="446"/>
      <c r="I35" s="447">
        <f>SUM(I36:I39)/4</f>
        <v>2</v>
      </c>
    </row>
    <row r="36" spans="1:9" ht="58" x14ac:dyDescent="0.35">
      <c r="A36" s="179" t="s">
        <v>140</v>
      </c>
      <c r="B36" s="180" t="s">
        <v>97</v>
      </c>
      <c r="C36" s="180" t="s">
        <v>887</v>
      </c>
      <c r="D36" s="181"/>
      <c r="E36" s="181"/>
      <c r="F36" s="181"/>
      <c r="G36" s="181"/>
      <c r="H36" s="180"/>
      <c r="I36" s="182">
        <v>1</v>
      </c>
    </row>
    <row r="37" spans="1:9" x14ac:dyDescent="0.35">
      <c r="A37" s="179" t="s">
        <v>141</v>
      </c>
      <c r="B37" s="180" t="s">
        <v>20</v>
      </c>
      <c r="C37" s="180" t="s">
        <v>838</v>
      </c>
      <c r="D37" s="181"/>
      <c r="E37" s="181"/>
      <c r="F37" s="181"/>
      <c r="G37" s="181"/>
      <c r="H37" s="180"/>
      <c r="I37" s="182">
        <v>2</v>
      </c>
    </row>
    <row r="38" spans="1:9" ht="29" x14ac:dyDescent="0.35">
      <c r="A38" s="179" t="s">
        <v>142</v>
      </c>
      <c r="B38" s="180" t="s">
        <v>21</v>
      </c>
      <c r="C38" s="180" t="s">
        <v>622</v>
      </c>
      <c r="D38" s="181"/>
      <c r="E38" s="181"/>
      <c r="F38" s="181"/>
      <c r="G38" s="181"/>
      <c r="H38" s="180"/>
      <c r="I38" s="182">
        <v>3</v>
      </c>
    </row>
    <row r="39" spans="1:9" ht="44" thickBot="1" x14ac:dyDescent="0.4">
      <c r="A39" s="448" t="s">
        <v>143</v>
      </c>
      <c r="B39" s="126" t="s">
        <v>86</v>
      </c>
      <c r="C39" s="126" t="s">
        <v>839</v>
      </c>
      <c r="D39" s="127"/>
      <c r="E39" s="127"/>
      <c r="F39" s="127"/>
      <c r="G39" s="127"/>
      <c r="H39" s="126"/>
      <c r="I39" s="151">
        <v>2</v>
      </c>
    </row>
    <row r="40" spans="1:9" ht="15" thickBot="1" x14ac:dyDescent="0.4">
      <c r="A40" s="449"/>
      <c r="B40" s="153"/>
      <c r="C40" s="153"/>
      <c r="D40" s="449"/>
      <c r="E40" s="449"/>
      <c r="F40" s="449"/>
      <c r="G40" s="449"/>
      <c r="H40" s="153"/>
      <c r="I40" s="450"/>
    </row>
    <row r="41" spans="1:9" ht="29" x14ac:dyDescent="0.35">
      <c r="A41" s="131" t="s">
        <v>22</v>
      </c>
      <c r="B41" s="132" t="s">
        <v>74</v>
      </c>
      <c r="C41" s="134"/>
      <c r="D41" s="133"/>
      <c r="E41" s="133"/>
      <c r="F41" s="133"/>
      <c r="G41" s="133"/>
      <c r="H41" s="134"/>
      <c r="I41" s="135">
        <f>SUM(I42:I44)/3</f>
        <v>3</v>
      </c>
    </row>
    <row r="42" spans="1:9" ht="43.5" x14ac:dyDescent="0.35">
      <c r="A42" s="128" t="s">
        <v>144</v>
      </c>
      <c r="B42" s="149" t="s">
        <v>23</v>
      </c>
      <c r="C42" s="149" t="s">
        <v>852</v>
      </c>
      <c r="D42" s="150"/>
      <c r="E42" s="150"/>
      <c r="F42" s="150"/>
      <c r="G42" s="150"/>
      <c r="H42" s="149"/>
      <c r="I42" s="330">
        <v>3</v>
      </c>
    </row>
    <row r="43" spans="1:9" ht="43.5" x14ac:dyDescent="0.35">
      <c r="A43" s="128" t="s">
        <v>145</v>
      </c>
      <c r="B43" s="149" t="s">
        <v>1158</v>
      </c>
      <c r="C43" s="149" t="s">
        <v>898</v>
      </c>
      <c r="D43" s="150"/>
      <c r="E43" s="150"/>
      <c r="F43" s="150"/>
      <c r="G43" s="150"/>
      <c r="H43" s="149"/>
      <c r="I43" s="330">
        <v>1</v>
      </c>
    </row>
    <row r="44" spans="1:9" ht="15" thickBot="1" x14ac:dyDescent="0.4">
      <c r="A44" s="451" t="s">
        <v>146</v>
      </c>
      <c r="B44" s="129" t="s">
        <v>360</v>
      </c>
      <c r="C44" s="129" t="s">
        <v>264</v>
      </c>
      <c r="D44" s="130"/>
      <c r="E44" s="130"/>
      <c r="F44" s="130"/>
      <c r="G44" s="130"/>
      <c r="H44" s="129"/>
      <c r="I44" s="336">
        <v>5</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SUM(I47:I50)/4</f>
        <v>1.75</v>
      </c>
    </row>
    <row r="47" spans="1:9" ht="29" x14ac:dyDescent="0.35">
      <c r="A47" s="183" t="s">
        <v>147</v>
      </c>
      <c r="B47" s="184" t="s">
        <v>208</v>
      </c>
      <c r="C47" s="184" t="s">
        <v>581</v>
      </c>
      <c r="D47" s="185"/>
      <c r="E47" s="185"/>
      <c r="F47" s="185"/>
      <c r="G47" s="185"/>
      <c r="H47" s="184"/>
      <c r="I47" s="186">
        <v>3</v>
      </c>
    </row>
    <row r="48" spans="1:9" ht="29" x14ac:dyDescent="0.35">
      <c r="A48" s="183" t="s">
        <v>148</v>
      </c>
      <c r="B48" s="184" t="s">
        <v>209</v>
      </c>
      <c r="C48" s="184" t="s">
        <v>623</v>
      </c>
      <c r="D48" s="185"/>
      <c r="E48" s="185"/>
      <c r="F48" s="185"/>
      <c r="G48" s="185"/>
      <c r="H48" s="184"/>
      <c r="I48" s="186">
        <v>1</v>
      </c>
    </row>
    <row r="49" spans="1:9" ht="29" x14ac:dyDescent="0.35">
      <c r="A49" s="183" t="s">
        <v>149</v>
      </c>
      <c r="B49" s="184" t="s">
        <v>27</v>
      </c>
      <c r="C49" s="184" t="s">
        <v>582</v>
      </c>
      <c r="D49" s="185"/>
      <c r="E49" s="185"/>
      <c r="F49" s="185"/>
      <c r="G49" s="185"/>
      <c r="H49" s="184"/>
      <c r="I49" s="186">
        <v>3</v>
      </c>
    </row>
    <row r="50" spans="1:9" ht="29.5" thickBot="1" x14ac:dyDescent="0.4">
      <c r="A50" s="456" t="s">
        <v>150</v>
      </c>
      <c r="B50" s="152" t="s">
        <v>1186</v>
      </c>
      <c r="C50" s="152" t="s">
        <v>257</v>
      </c>
      <c r="D50" s="172"/>
      <c r="E50" s="172"/>
      <c r="F50" s="172"/>
      <c r="G50" s="172"/>
      <c r="H50" s="152"/>
      <c r="I50" s="173">
        <v>0</v>
      </c>
    </row>
    <row r="51" spans="1:9" ht="15" thickBot="1" x14ac:dyDescent="0.4">
      <c r="A51" s="434"/>
      <c r="B51" s="435"/>
      <c r="C51" s="435"/>
      <c r="D51" s="434"/>
      <c r="E51" s="434"/>
      <c r="F51" s="434"/>
      <c r="G51" s="434"/>
      <c r="H51" s="435"/>
      <c r="I51" s="436"/>
    </row>
    <row r="52" spans="1:9" x14ac:dyDescent="0.35">
      <c r="A52" s="457" t="s">
        <v>28</v>
      </c>
      <c r="B52" s="458" t="s">
        <v>29</v>
      </c>
      <c r="C52" s="154"/>
      <c r="D52" s="459"/>
      <c r="E52" s="459"/>
      <c r="F52" s="459"/>
      <c r="G52" s="459"/>
      <c r="H52" s="154"/>
      <c r="I52" s="460">
        <f>SUM(I53:I56)/4</f>
        <v>0</v>
      </c>
    </row>
    <row r="53" spans="1:9" x14ac:dyDescent="0.35">
      <c r="A53" s="165" t="s">
        <v>151</v>
      </c>
      <c r="B53" s="155" t="s">
        <v>30</v>
      </c>
      <c r="C53" s="155" t="s">
        <v>931</v>
      </c>
      <c r="D53" s="166"/>
      <c r="E53" s="166"/>
      <c r="F53" s="166"/>
      <c r="G53" s="166"/>
      <c r="H53" s="155"/>
      <c r="I53" s="167">
        <v>0</v>
      </c>
    </row>
    <row r="54" spans="1:9" ht="30" customHeight="1" x14ac:dyDescent="0.35">
      <c r="A54" s="165" t="s">
        <v>152</v>
      </c>
      <c r="B54" s="155" t="s">
        <v>31</v>
      </c>
      <c r="C54" s="155" t="s">
        <v>624</v>
      </c>
      <c r="D54" s="166"/>
      <c r="E54" s="166"/>
      <c r="F54" s="166"/>
      <c r="G54" s="166"/>
      <c r="H54" s="155"/>
      <c r="I54" s="167">
        <v>0</v>
      </c>
    </row>
    <row r="55" spans="1:9" x14ac:dyDescent="0.35">
      <c r="A55" s="165" t="s">
        <v>153</v>
      </c>
      <c r="B55" s="155" t="s">
        <v>32</v>
      </c>
      <c r="C55" s="155" t="s">
        <v>257</v>
      </c>
      <c r="D55" s="166"/>
      <c r="E55" s="166"/>
      <c r="F55" s="166"/>
      <c r="G55" s="166"/>
      <c r="H55" s="155"/>
      <c r="I55" s="167">
        <v>0</v>
      </c>
    </row>
    <row r="56" spans="1:9" ht="15" thickBot="1" x14ac:dyDescent="0.4">
      <c r="A56" s="461" t="s">
        <v>154</v>
      </c>
      <c r="B56" s="462" t="s">
        <v>33</v>
      </c>
      <c r="C56" s="462" t="s">
        <v>257</v>
      </c>
      <c r="D56" s="463"/>
      <c r="E56" s="463"/>
      <c r="F56" s="463"/>
      <c r="G56" s="463"/>
      <c r="H56" s="462"/>
      <c r="I56" s="464">
        <v>0</v>
      </c>
    </row>
    <row r="57" spans="1:9" ht="15" thickBot="1" x14ac:dyDescent="0.4">
      <c r="A57" s="434"/>
      <c r="B57" s="435"/>
      <c r="C57" s="435"/>
      <c r="D57" s="434"/>
      <c r="E57" s="434"/>
      <c r="F57" s="434"/>
      <c r="G57" s="434"/>
      <c r="H57" s="435"/>
      <c r="I57" s="436"/>
    </row>
    <row r="58" spans="1:9" x14ac:dyDescent="0.35">
      <c r="A58" s="465" t="s">
        <v>34</v>
      </c>
      <c r="B58" s="466" t="s">
        <v>211</v>
      </c>
      <c r="C58" s="156"/>
      <c r="D58" s="467"/>
      <c r="E58" s="467"/>
      <c r="F58" s="467"/>
      <c r="G58" s="467"/>
      <c r="H58" s="156"/>
      <c r="I58" s="468">
        <f>SUM(I59:I65)/7</f>
        <v>3.4285714285714284</v>
      </c>
    </row>
    <row r="59" spans="1:9" ht="29" x14ac:dyDescent="0.35">
      <c r="A59" s="190" t="s">
        <v>155</v>
      </c>
      <c r="B59" s="391" t="s">
        <v>35</v>
      </c>
      <c r="C59" s="391" t="s">
        <v>258</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934</v>
      </c>
      <c r="D62" s="384"/>
      <c r="E62" s="384"/>
      <c r="F62" s="384"/>
      <c r="G62" s="384"/>
      <c r="H62" s="391"/>
      <c r="I62" s="333">
        <v>4</v>
      </c>
    </row>
    <row r="63" spans="1:9" ht="29" x14ac:dyDescent="0.35">
      <c r="A63" s="190" t="s">
        <v>159</v>
      </c>
      <c r="B63" s="391" t="s">
        <v>37</v>
      </c>
      <c r="C63" s="391" t="s">
        <v>936</v>
      </c>
      <c r="D63" s="384"/>
      <c r="E63" s="384"/>
      <c r="F63" s="384"/>
      <c r="G63" s="384"/>
      <c r="H63" s="391"/>
      <c r="I63" s="333">
        <v>3</v>
      </c>
    </row>
    <row r="64" spans="1:9" ht="29" x14ac:dyDescent="0.35">
      <c r="A64" s="190" t="s">
        <v>160</v>
      </c>
      <c r="B64" s="391" t="s">
        <v>38</v>
      </c>
      <c r="C64" s="391" t="s">
        <v>262</v>
      </c>
      <c r="D64" s="384"/>
      <c r="E64" s="384"/>
      <c r="F64" s="384"/>
      <c r="G64" s="384"/>
      <c r="H64" s="391"/>
      <c r="I64" s="333">
        <v>3</v>
      </c>
    </row>
    <row r="65" spans="1:9" ht="29.5" thickBot="1" x14ac:dyDescent="0.4">
      <c r="A65" s="420" t="s">
        <v>161</v>
      </c>
      <c r="B65" s="392" t="s">
        <v>39</v>
      </c>
      <c r="C65" s="392" t="s">
        <v>328</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SUM(I68:I76)/9</f>
        <v>2.5555555555555554</v>
      </c>
    </row>
    <row r="68" spans="1:9" ht="29" x14ac:dyDescent="0.35">
      <c r="A68" s="338" t="s">
        <v>162</v>
      </c>
      <c r="B68" s="139" t="s">
        <v>42</v>
      </c>
      <c r="C68" s="141" t="s">
        <v>1078</v>
      </c>
      <c r="D68" s="140"/>
      <c r="E68" s="140"/>
      <c r="F68" s="140"/>
      <c r="G68" s="140"/>
      <c r="H68" s="141"/>
      <c r="I68" s="142">
        <v>3</v>
      </c>
    </row>
    <row r="69" spans="1:9" ht="29" x14ac:dyDescent="0.35">
      <c r="A69" s="338" t="s">
        <v>163</v>
      </c>
      <c r="B69" s="139" t="s">
        <v>99</v>
      </c>
      <c r="C69" s="141" t="s">
        <v>1159</v>
      </c>
      <c r="D69" s="140"/>
      <c r="E69" s="140"/>
      <c r="F69" s="140"/>
      <c r="G69" s="140"/>
      <c r="H69" s="141"/>
      <c r="I69" s="142">
        <v>1</v>
      </c>
    </row>
    <row r="70" spans="1:9" ht="45" customHeight="1" x14ac:dyDescent="0.35">
      <c r="A70" s="338" t="s">
        <v>164</v>
      </c>
      <c r="B70" s="139" t="s">
        <v>43</v>
      </c>
      <c r="C70" s="141" t="s">
        <v>1079</v>
      </c>
      <c r="D70" s="140"/>
      <c r="E70" s="140"/>
      <c r="F70" s="140"/>
      <c r="G70" s="140"/>
      <c r="H70" s="141"/>
      <c r="I70" s="142">
        <v>5</v>
      </c>
    </row>
    <row r="71" spans="1:9" x14ac:dyDescent="0.35">
      <c r="A71" s="338" t="s">
        <v>165</v>
      </c>
      <c r="B71" s="139" t="s">
        <v>44</v>
      </c>
      <c r="C71" s="141" t="s">
        <v>723</v>
      </c>
      <c r="D71" s="140"/>
      <c r="E71" s="140"/>
      <c r="F71" s="140"/>
      <c r="G71" s="140"/>
      <c r="H71" s="141"/>
      <c r="I71" s="142">
        <v>3</v>
      </c>
    </row>
    <row r="72" spans="1:9" x14ac:dyDescent="0.35">
      <c r="A72" s="338" t="s">
        <v>166</v>
      </c>
      <c r="B72" s="139" t="s">
        <v>100</v>
      </c>
      <c r="C72" s="141" t="s">
        <v>1107</v>
      </c>
      <c r="D72" s="140"/>
      <c r="E72" s="140"/>
      <c r="F72" s="140"/>
      <c r="G72" s="140"/>
      <c r="H72" s="141"/>
      <c r="I72" s="142">
        <v>2</v>
      </c>
    </row>
    <row r="73" spans="1:9" x14ac:dyDescent="0.35">
      <c r="A73" s="338" t="s">
        <v>167</v>
      </c>
      <c r="B73" s="339" t="s">
        <v>45</v>
      </c>
      <c r="C73" s="175" t="s">
        <v>612</v>
      </c>
      <c r="D73" s="174"/>
      <c r="E73" s="174"/>
      <c r="F73" s="174"/>
      <c r="G73" s="174"/>
      <c r="H73" s="175"/>
      <c r="I73" s="176">
        <v>0</v>
      </c>
    </row>
    <row r="74" spans="1:9" ht="29" x14ac:dyDescent="0.35">
      <c r="A74" s="338" t="s">
        <v>232</v>
      </c>
      <c r="B74" s="339" t="s">
        <v>233</v>
      </c>
      <c r="C74" s="175" t="s">
        <v>625</v>
      </c>
      <c r="D74" s="174"/>
      <c r="E74" s="174"/>
      <c r="F74" s="174"/>
      <c r="G74" s="174"/>
      <c r="H74" s="175"/>
      <c r="I74" s="176">
        <v>3</v>
      </c>
    </row>
    <row r="75" spans="1:9" ht="29" x14ac:dyDescent="0.35">
      <c r="A75" s="338" t="s">
        <v>234</v>
      </c>
      <c r="B75" s="139" t="s">
        <v>235</v>
      </c>
      <c r="C75" s="175" t="s">
        <v>415</v>
      </c>
      <c r="D75" s="174"/>
      <c r="E75" s="174"/>
      <c r="F75" s="174"/>
      <c r="G75" s="174"/>
      <c r="H75" s="175"/>
      <c r="I75" s="176">
        <v>3</v>
      </c>
    </row>
    <row r="76" spans="1:9" ht="29.5" thickBot="1" x14ac:dyDescent="0.4">
      <c r="A76" s="474" t="s">
        <v>236</v>
      </c>
      <c r="B76" s="397" t="s">
        <v>237</v>
      </c>
      <c r="C76" s="399" t="s">
        <v>415</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5</v>
      </c>
    </row>
    <row r="79" spans="1:9" x14ac:dyDescent="0.35">
      <c r="A79" s="162" t="s">
        <v>168</v>
      </c>
      <c r="B79" s="157" t="s">
        <v>213</v>
      </c>
      <c r="C79" s="157" t="s">
        <v>946</v>
      </c>
      <c r="D79" s="163"/>
      <c r="E79" s="163"/>
      <c r="F79" s="163"/>
      <c r="G79" s="163"/>
      <c r="H79" s="157"/>
      <c r="I79" s="164">
        <v>5</v>
      </c>
    </row>
    <row r="80" spans="1:9" ht="15" thickBot="1" x14ac:dyDescent="0.4">
      <c r="A80" s="480" t="s">
        <v>169</v>
      </c>
      <c r="B80" s="481" t="s">
        <v>48</v>
      </c>
      <c r="C80" s="481" t="s">
        <v>260</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SUM(I83:I87)/5</f>
        <v>1.2</v>
      </c>
    </row>
    <row r="83" spans="1:9" x14ac:dyDescent="0.35">
      <c r="A83" s="136" t="s">
        <v>170</v>
      </c>
      <c r="B83" s="138" t="s">
        <v>214</v>
      </c>
      <c r="C83" s="138" t="s">
        <v>588</v>
      </c>
      <c r="D83" s="137"/>
      <c r="E83" s="137"/>
      <c r="F83" s="137"/>
      <c r="G83" s="137"/>
      <c r="H83" s="138"/>
      <c r="I83" s="334">
        <v>0</v>
      </c>
    </row>
    <row r="84" spans="1:9" x14ac:dyDescent="0.35">
      <c r="A84" s="136" t="s">
        <v>171</v>
      </c>
      <c r="B84" s="138" t="s">
        <v>51</v>
      </c>
      <c r="C84" s="138" t="s">
        <v>626</v>
      </c>
      <c r="D84" s="137"/>
      <c r="E84" s="137"/>
      <c r="F84" s="137"/>
      <c r="G84" s="137"/>
      <c r="H84" s="138"/>
      <c r="I84" s="334">
        <v>0</v>
      </c>
    </row>
    <row r="85" spans="1:9" x14ac:dyDescent="0.35">
      <c r="A85" s="136" t="s">
        <v>872</v>
      </c>
      <c r="B85" s="138" t="s">
        <v>52</v>
      </c>
      <c r="C85" s="138" t="s">
        <v>627</v>
      </c>
      <c r="D85" s="137"/>
      <c r="E85" s="137"/>
      <c r="F85" s="137"/>
      <c r="G85" s="137"/>
      <c r="H85" s="138"/>
      <c r="I85" s="334">
        <v>0</v>
      </c>
    </row>
    <row r="86" spans="1:9" ht="29" x14ac:dyDescent="0.35">
      <c r="A86" s="136" t="s">
        <v>172</v>
      </c>
      <c r="B86" s="210" t="s">
        <v>53</v>
      </c>
      <c r="C86" s="138" t="s">
        <v>264</v>
      </c>
      <c r="D86" s="137"/>
      <c r="E86" s="137"/>
      <c r="F86" s="137"/>
      <c r="G86" s="137"/>
      <c r="H86" s="138"/>
      <c r="I86" s="334">
        <v>3</v>
      </c>
    </row>
    <row r="87" spans="1:9" ht="29.5" thickBot="1" x14ac:dyDescent="0.4">
      <c r="A87" s="485" t="s">
        <v>173</v>
      </c>
      <c r="B87" s="143" t="s">
        <v>215</v>
      </c>
      <c r="C87" s="143" t="s">
        <v>264</v>
      </c>
      <c r="D87" s="144"/>
      <c r="E87" s="144"/>
      <c r="F87" s="144"/>
      <c r="G87" s="144"/>
      <c r="H87" s="143"/>
      <c r="I87" s="324">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SUM(I90:I94)/5</f>
        <v>1.4</v>
      </c>
    </row>
    <row r="90" spans="1:9" x14ac:dyDescent="0.35">
      <c r="A90" s="187" t="s">
        <v>174</v>
      </c>
      <c r="B90" s="188" t="s">
        <v>56</v>
      </c>
      <c r="C90" s="188" t="s">
        <v>630</v>
      </c>
      <c r="D90" s="189"/>
      <c r="E90" s="189"/>
      <c r="F90" s="189"/>
      <c r="G90" s="189"/>
      <c r="H90" s="188"/>
      <c r="I90" s="327">
        <v>3</v>
      </c>
    </row>
    <row r="91" spans="1:9" x14ac:dyDescent="0.35">
      <c r="A91" s="187" t="s">
        <v>175</v>
      </c>
      <c r="B91" s="188" t="s">
        <v>101</v>
      </c>
      <c r="C91" s="188" t="s">
        <v>628</v>
      </c>
      <c r="D91" s="189"/>
      <c r="E91" s="189"/>
      <c r="F91" s="189"/>
      <c r="G91" s="189"/>
      <c r="H91" s="188"/>
      <c r="I91" s="327">
        <v>1</v>
      </c>
    </row>
    <row r="92" spans="1:9" ht="29" x14ac:dyDescent="0.35">
      <c r="A92" s="187" t="s">
        <v>873</v>
      </c>
      <c r="B92" s="188" t="s">
        <v>57</v>
      </c>
      <c r="C92" s="188" t="s">
        <v>963</v>
      </c>
      <c r="D92" s="189"/>
      <c r="E92" s="189"/>
      <c r="F92" s="189"/>
      <c r="G92" s="189"/>
      <c r="H92" s="188"/>
      <c r="I92" s="327">
        <v>1</v>
      </c>
    </row>
    <row r="93" spans="1:9" x14ac:dyDescent="0.35">
      <c r="A93" s="187" t="s">
        <v>176</v>
      </c>
      <c r="B93" s="188" t="s">
        <v>58</v>
      </c>
      <c r="C93" s="188" t="s">
        <v>964</v>
      </c>
      <c r="D93" s="189"/>
      <c r="E93" s="189"/>
      <c r="F93" s="189"/>
      <c r="G93" s="189"/>
      <c r="H93" s="188"/>
      <c r="I93" s="327">
        <v>1</v>
      </c>
    </row>
    <row r="94" spans="1:9" ht="29.5" thickBot="1" x14ac:dyDescent="0.4">
      <c r="A94" s="441" t="s">
        <v>177</v>
      </c>
      <c r="B94" s="159" t="s">
        <v>59</v>
      </c>
      <c r="C94" s="159" t="s">
        <v>965</v>
      </c>
      <c r="D94" s="177"/>
      <c r="E94" s="177"/>
      <c r="F94" s="177"/>
      <c r="G94" s="177"/>
      <c r="H94" s="159"/>
      <c r="I94" s="442">
        <v>1</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x14ac:dyDescent="0.35">
      <c r="A120" s="452" t="s">
        <v>72</v>
      </c>
      <c r="B120" s="453" t="s">
        <v>73</v>
      </c>
      <c r="C120" s="160"/>
      <c r="D120" s="454"/>
      <c r="E120" s="454"/>
      <c r="F120" s="454"/>
      <c r="G120" s="454"/>
      <c r="H120" s="160"/>
      <c r="I120" s="455">
        <f>SUM(I121:I123)/3</f>
        <v>0.33333333333333331</v>
      </c>
    </row>
    <row r="121" spans="1:10" x14ac:dyDescent="0.35">
      <c r="A121" s="183" t="s">
        <v>198</v>
      </c>
      <c r="B121" s="580" t="s">
        <v>238</v>
      </c>
      <c r="C121" s="184" t="s">
        <v>631</v>
      </c>
      <c r="D121" s="185"/>
      <c r="E121" s="185"/>
      <c r="F121" s="185"/>
      <c r="G121" s="185"/>
      <c r="H121" s="184"/>
      <c r="I121" s="186">
        <v>0</v>
      </c>
    </row>
    <row r="122" spans="1:10" x14ac:dyDescent="0.35">
      <c r="A122" s="183" t="s">
        <v>199</v>
      </c>
      <c r="B122" s="580" t="s">
        <v>239</v>
      </c>
      <c r="C122" s="184" t="s">
        <v>629</v>
      </c>
      <c r="D122" s="185"/>
      <c r="E122" s="185"/>
      <c r="F122" s="185"/>
      <c r="G122" s="185"/>
      <c r="H122" s="184"/>
      <c r="I122" s="186">
        <v>1</v>
      </c>
    </row>
    <row r="123" spans="1:10" ht="29.5" thickBot="1" x14ac:dyDescent="0.4">
      <c r="A123" s="456" t="s">
        <v>200</v>
      </c>
      <c r="B123" s="582" t="s">
        <v>240</v>
      </c>
      <c r="C123" s="152" t="s">
        <v>594</v>
      </c>
      <c r="D123" s="172"/>
      <c r="E123" s="172"/>
      <c r="F123" s="172"/>
      <c r="G123" s="172"/>
      <c r="H123" s="152"/>
      <c r="I123" s="173">
        <v>0</v>
      </c>
    </row>
    <row r="125" spans="1:10" ht="15" thickBot="1" x14ac:dyDescent="0.4">
      <c r="B125" s="526"/>
      <c r="C125" s="488"/>
    </row>
    <row r="126" spans="1:10" ht="15.5" thickTop="1" thickBot="1" x14ac:dyDescent="0.4">
      <c r="B126" s="395" t="s">
        <v>84</v>
      </c>
      <c r="C126" s="615" t="s">
        <v>632</v>
      </c>
      <c r="D126" s="629"/>
      <c r="E126" s="629"/>
      <c r="F126" s="629"/>
      <c r="G126" s="629"/>
      <c r="H126" s="629"/>
      <c r="I126" s="630"/>
      <c r="J126" s="488"/>
    </row>
    <row r="127" spans="1:10" ht="15.5" thickTop="1" thickBot="1" x14ac:dyDescent="0.4">
      <c r="C127" s="631"/>
      <c r="D127" s="632"/>
      <c r="E127" s="632"/>
      <c r="F127" s="632"/>
      <c r="G127" s="632"/>
      <c r="H127" s="632"/>
      <c r="I127" s="633"/>
      <c r="J127" s="488"/>
    </row>
    <row r="128" spans="1:10" ht="15" thickTop="1" x14ac:dyDescent="0.35">
      <c r="I128" s="489"/>
      <c r="J128" s="488"/>
    </row>
    <row r="129" spans="8:10" s="123" customFormat="1" x14ac:dyDescent="0.35">
      <c r="H129" s="171"/>
      <c r="I129" s="489"/>
      <c r="J129" s="488"/>
    </row>
    <row r="130" spans="8:10" s="123" customFormat="1" x14ac:dyDescent="0.35">
      <c r="H130" s="171"/>
      <c r="I130" s="489"/>
      <c r="J130" s="488"/>
    </row>
    <row r="131" spans="8:10" s="123" customFormat="1" x14ac:dyDescent="0.35">
      <c r="H131" s="171"/>
      <c r="I131" s="489"/>
      <c r="J131" s="488"/>
    </row>
    <row r="132" spans="8:10" s="123" customFormat="1" x14ac:dyDescent="0.35">
      <c r="H132" s="171"/>
      <c r="I132" s="489"/>
    </row>
    <row r="133" spans="8:10" s="123" customFormat="1" x14ac:dyDescent="0.35">
      <c r="H133" s="171"/>
      <c r="I133" s="489"/>
    </row>
    <row r="134" spans="8:10" s="123" customFormat="1" x14ac:dyDescent="0.35">
      <c r="H134" s="171"/>
      <c r="I134" s="489"/>
    </row>
    <row r="135" spans="8:10" s="123" customFormat="1" x14ac:dyDescent="0.35">
      <c r="H135" s="171"/>
      <c r="I135" s="489"/>
    </row>
    <row r="136" spans="8:10" s="123" customFormat="1" x14ac:dyDescent="0.35">
      <c r="H136" s="171"/>
      <c r="I136" s="489"/>
    </row>
    <row r="137" spans="8:10" s="123" customFormat="1" x14ac:dyDescent="0.35">
      <c r="H137" s="171"/>
      <c r="I137" s="489"/>
    </row>
    <row r="138" spans="8:10" s="123" customFormat="1" x14ac:dyDescent="0.35">
      <c r="H138" s="171"/>
      <c r="I138" s="489"/>
    </row>
    <row r="139" spans="8:10" s="123" customFormat="1" x14ac:dyDescent="0.35">
      <c r="H139" s="171"/>
      <c r="I139" s="489"/>
    </row>
    <row r="140" spans="8:10" s="123" customFormat="1" x14ac:dyDescent="0.35">
      <c r="H140" s="171"/>
      <c r="I140" s="489"/>
    </row>
    <row r="141" spans="8:10" s="123" customFormat="1" x14ac:dyDescent="0.35">
      <c r="H141" s="171"/>
      <c r="I141" s="489"/>
    </row>
    <row r="142" spans="8:10" s="123" customFormat="1" x14ac:dyDescent="0.35">
      <c r="H142" s="171"/>
      <c r="I142" s="489"/>
    </row>
    <row r="143" spans="8:10" s="123" customFormat="1" x14ac:dyDescent="0.35">
      <c r="H143" s="171"/>
      <c r="I143" s="490"/>
    </row>
  </sheetData>
  <mergeCells count="1">
    <mergeCell ref="C126:I127"/>
  </mergeCells>
  <pageMargins left="0.70866141732283472" right="0.70866141732283472" top="0.74803149606299213" bottom="0.74803149606299213" header="0.31496062992125984" footer="0.31496062992125984"/>
  <pageSetup scale="75" fitToHeight="0"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5">
      <c r="A1" s="91"/>
      <c r="B1" s="92" t="s">
        <v>1100</v>
      </c>
      <c r="C1" s="93" t="s">
        <v>103</v>
      </c>
      <c r="F1" s="60" t="s">
        <v>104</v>
      </c>
      <c r="G1" s="94" t="s">
        <v>110</v>
      </c>
      <c r="H1" s="60" t="s">
        <v>105</v>
      </c>
      <c r="I1" s="60" t="s">
        <v>106</v>
      </c>
      <c r="J1" s="60" t="s">
        <v>107</v>
      </c>
      <c r="K1" s="94" t="s">
        <v>109</v>
      </c>
    </row>
    <row r="2" spans="1:11" ht="15" x14ac:dyDescent="0.2">
      <c r="A2" s="98"/>
      <c r="B2" s="99" t="s">
        <v>88</v>
      </c>
      <c r="C2" s="100" t="str">
        <f>'M. Mt. Silverthrone'!C3</f>
        <v>Mt. Silverthrone</v>
      </c>
    </row>
    <row r="3" spans="1:11" ht="15" x14ac:dyDescent="0.2">
      <c r="A3" s="98"/>
      <c r="B3" s="99" t="s">
        <v>89</v>
      </c>
      <c r="C3" s="318" t="str">
        <f>'M. Mt. Silverthrone'!C4</f>
        <v>Campbell River</v>
      </c>
      <c r="E3" s="102" t="s">
        <v>116</v>
      </c>
      <c r="F3" s="102" t="s">
        <v>111</v>
      </c>
      <c r="G3" s="102" t="s">
        <v>117</v>
      </c>
      <c r="H3" s="102" t="s">
        <v>112</v>
      </c>
      <c r="I3" s="102" t="s">
        <v>113</v>
      </c>
      <c r="J3" s="102" t="s">
        <v>114</v>
      </c>
      <c r="K3" s="102" t="s">
        <v>441</v>
      </c>
    </row>
    <row r="4" spans="1:11" ht="15" x14ac:dyDescent="0.2">
      <c r="A4" s="98"/>
      <c r="B4" s="99" t="s">
        <v>87</v>
      </c>
      <c r="C4" s="318" t="str">
        <f>'M. Mt. Silverthrone'!C5</f>
        <v>Vancouver</v>
      </c>
      <c r="E4" s="103"/>
      <c r="F4" s="146">
        <f>C51</f>
        <v>0</v>
      </c>
      <c r="G4" s="146">
        <f>(C40+C57+C45+C95)/4</f>
        <v>2.8571428571428572</v>
      </c>
      <c r="H4" s="146">
        <f>C34</f>
        <v>2</v>
      </c>
      <c r="I4" s="146">
        <f>C66</f>
        <v>2.5555555555555554</v>
      </c>
      <c r="J4" s="146">
        <f>(C9+C25+C113)/3</f>
        <v>3</v>
      </c>
      <c r="K4" s="146">
        <f>(C77+C81+C88+C119)/4</f>
        <v>1.9833333333333332</v>
      </c>
    </row>
    <row r="5" spans="1:11" ht="15" x14ac:dyDescent="0.2">
      <c r="A5" s="98"/>
      <c r="B5" s="101" t="s">
        <v>5</v>
      </c>
      <c r="C5" s="318" t="str">
        <f>'M. Mt. Silverthrone'!C6</f>
        <v>Klinaklini Glacier, 092N05</v>
      </c>
    </row>
    <row r="6" spans="1:11" ht="15" x14ac:dyDescent="0.2">
      <c r="A6" s="98"/>
      <c r="B6" s="101" t="s">
        <v>6</v>
      </c>
      <c r="C6" s="318" t="str">
        <f>'M. Mt. Silverthrone'!C7</f>
        <v>92N.022</v>
      </c>
    </row>
    <row r="7" spans="1:11" ht="15" x14ac:dyDescent="0.2">
      <c r="A7" s="6"/>
      <c r="B7" s="8"/>
      <c r="C7" s="7"/>
    </row>
    <row r="8" spans="1:11" ht="20.149999999999999" thickBot="1" x14ac:dyDescent="0.3">
      <c r="A8" s="6"/>
      <c r="B8" s="125" t="str">
        <f>'M. Mt. Silverthrone'!B9</f>
        <v>Mt. Silverthrone</v>
      </c>
      <c r="C8" s="7"/>
    </row>
    <row r="9" spans="1:11" ht="15" x14ac:dyDescent="0.2">
      <c r="A9" s="18" t="s">
        <v>7</v>
      </c>
      <c r="B9" s="19" t="s">
        <v>206</v>
      </c>
      <c r="C9" s="82">
        <f>'M. Mt. Silverthrone'!I10</f>
        <v>2.8571428571428572</v>
      </c>
    </row>
    <row r="10" spans="1:11" ht="15" x14ac:dyDescent="0.25">
      <c r="A10" s="20" t="s">
        <v>119</v>
      </c>
      <c r="B10" s="5" t="s">
        <v>94</v>
      </c>
      <c r="C10" s="65">
        <f>'M. Mt. Silverthrone'!I11</f>
        <v>5</v>
      </c>
    </row>
    <row r="11" spans="1:11" ht="15" x14ac:dyDescent="0.25">
      <c r="A11" s="20" t="s">
        <v>120</v>
      </c>
      <c r="B11" s="5" t="s">
        <v>8</v>
      </c>
      <c r="C11" s="291">
        <f>'M. Mt. Silverthrone'!I12</f>
        <v>3</v>
      </c>
    </row>
    <row r="12" spans="1:11" ht="15" x14ac:dyDescent="0.25">
      <c r="A12" s="20" t="s">
        <v>121</v>
      </c>
      <c r="B12" s="5" t="s">
        <v>224</v>
      </c>
      <c r="C12" s="291">
        <f>'M. Mt. Silverthrone'!I13</f>
        <v>3</v>
      </c>
    </row>
    <row r="13" spans="1:11" ht="15" x14ac:dyDescent="0.25">
      <c r="A13" s="20" t="s">
        <v>122</v>
      </c>
      <c r="B13" s="5" t="s">
        <v>92</v>
      </c>
      <c r="C13" s="291">
        <f>'M. Mt. Silverthrone'!I14</f>
        <v>3</v>
      </c>
    </row>
    <row r="14" spans="1:11" ht="15" x14ac:dyDescent="0.25">
      <c r="A14" s="20" t="s">
        <v>123</v>
      </c>
      <c r="B14" s="5" t="s">
        <v>91</v>
      </c>
      <c r="C14" s="291">
        <f>'M. Mt. Silverthrone'!I15</f>
        <v>3</v>
      </c>
    </row>
    <row r="15" spans="1:11" ht="15" x14ac:dyDescent="0.25">
      <c r="A15" s="20" t="s">
        <v>124</v>
      </c>
      <c r="B15" s="5" t="s">
        <v>93</v>
      </c>
      <c r="C15" s="291">
        <f>'M. Mt. Silverthrone'!I16</f>
        <v>3</v>
      </c>
    </row>
    <row r="16" spans="1:11" ht="15" x14ac:dyDescent="0.25">
      <c r="A16" s="20" t="s">
        <v>125</v>
      </c>
      <c r="B16" s="5" t="s">
        <v>203</v>
      </c>
      <c r="C16" s="291">
        <f>'M. Mt. Silverthrone'!I17</f>
        <v>2</v>
      </c>
    </row>
    <row r="17" spans="1:3" ht="15" x14ac:dyDescent="0.25">
      <c r="A17" s="20" t="s">
        <v>126</v>
      </c>
      <c r="B17" s="5" t="s">
        <v>9</v>
      </c>
      <c r="C17" s="291">
        <f>'M. Mt. Silverthrone'!I18</f>
        <v>2</v>
      </c>
    </row>
    <row r="18" spans="1:3" ht="15" x14ac:dyDescent="0.25">
      <c r="A18" s="20" t="s">
        <v>127</v>
      </c>
      <c r="B18" s="5" t="s">
        <v>10</v>
      </c>
      <c r="C18" s="291">
        <f>'M. Mt. Silverthrone'!I19</f>
        <v>5</v>
      </c>
    </row>
    <row r="19" spans="1:3" ht="15" x14ac:dyDescent="0.25">
      <c r="A19" s="20" t="s">
        <v>128</v>
      </c>
      <c r="B19" s="5" t="s">
        <v>96</v>
      </c>
      <c r="C19" s="291">
        <f>'M. Mt. Silverthrone'!I20</f>
        <v>5</v>
      </c>
    </row>
    <row r="20" spans="1:3" x14ac:dyDescent="0.35">
      <c r="A20" s="20" t="s">
        <v>129</v>
      </c>
      <c r="B20" s="5" t="s">
        <v>225</v>
      </c>
      <c r="C20" s="291">
        <f>'M. Mt. Silverthrone'!I21</f>
        <v>0</v>
      </c>
    </row>
    <row r="21" spans="1:3" x14ac:dyDescent="0.35">
      <c r="A21" s="20" t="s">
        <v>130</v>
      </c>
      <c r="B21" s="5" t="s">
        <v>204</v>
      </c>
      <c r="C21" s="291">
        <f>'M. Mt. Silverthrone'!I22</f>
        <v>3</v>
      </c>
    </row>
    <row r="22" spans="1:3" x14ac:dyDescent="0.35">
      <c r="A22" s="20" t="s">
        <v>131</v>
      </c>
      <c r="B22" s="5" t="s">
        <v>90</v>
      </c>
      <c r="C22" s="291">
        <f>'M. Mt. Silverthrone'!I23</f>
        <v>0</v>
      </c>
    </row>
    <row r="23" spans="1:3" ht="29.5" thickBot="1" x14ac:dyDescent="0.4">
      <c r="A23" s="105" t="s">
        <v>132</v>
      </c>
      <c r="B23" s="106" t="s">
        <v>226</v>
      </c>
      <c r="C23" s="291">
        <f>'M. Mt. Silverthrone'!I24</f>
        <v>3</v>
      </c>
    </row>
    <row r="24" spans="1:3" ht="15" thickBot="1" x14ac:dyDescent="0.4">
      <c r="A24" s="24"/>
      <c r="B24" s="25"/>
      <c r="C24" s="63"/>
    </row>
    <row r="25" spans="1:3" x14ac:dyDescent="0.35">
      <c r="A25" s="26" t="s">
        <v>11</v>
      </c>
      <c r="B25" s="27" t="s">
        <v>12</v>
      </c>
      <c r="C25" s="83">
        <f>'M. Mt. Silverthrone'!I26</f>
        <v>1.1428571428571428</v>
      </c>
    </row>
    <row r="26" spans="1:3" x14ac:dyDescent="0.35">
      <c r="A26" s="28" t="s">
        <v>133</v>
      </c>
      <c r="B26" s="9" t="s">
        <v>13</v>
      </c>
      <c r="C26" s="67">
        <f>'M. Mt. Silverthrone'!I27</f>
        <v>1</v>
      </c>
    </row>
    <row r="27" spans="1:3" x14ac:dyDescent="0.35">
      <c r="A27" s="28" t="s">
        <v>134</v>
      </c>
      <c r="B27" s="9" t="s">
        <v>205</v>
      </c>
      <c r="C27" s="67">
        <f>'M. Mt. Silverthrone'!I28</f>
        <v>3</v>
      </c>
    </row>
    <row r="28" spans="1:3" x14ac:dyDescent="0.35">
      <c r="A28" s="28" t="s">
        <v>135</v>
      </c>
      <c r="B28" s="9" t="s">
        <v>14</v>
      </c>
      <c r="C28" s="67">
        <f>'M. Mt. Silverthrone'!I29</f>
        <v>0</v>
      </c>
    </row>
    <row r="29" spans="1:3" x14ac:dyDescent="0.35">
      <c r="A29" s="28" t="s">
        <v>136</v>
      </c>
      <c r="B29" s="9" t="s">
        <v>15</v>
      </c>
      <c r="C29" s="67">
        <f>'M. Mt. Silverthrone'!I30</f>
        <v>1</v>
      </c>
    </row>
    <row r="30" spans="1:3" x14ac:dyDescent="0.35">
      <c r="A30" s="28" t="s">
        <v>137</v>
      </c>
      <c r="B30" s="9" t="s">
        <v>16</v>
      </c>
      <c r="C30" s="67">
        <f>'M. Mt. Silverthrone'!I31</f>
        <v>1</v>
      </c>
    </row>
    <row r="31" spans="1:3" ht="29" x14ac:dyDescent="0.35">
      <c r="A31" s="108" t="s">
        <v>138</v>
      </c>
      <c r="B31" s="109" t="s">
        <v>207</v>
      </c>
      <c r="C31" s="67">
        <f>'M. Mt. Silverthrone'!I32</f>
        <v>1</v>
      </c>
    </row>
    <row r="32" spans="1:3" ht="15" thickBot="1" x14ac:dyDescent="0.4">
      <c r="A32" s="28" t="s">
        <v>139</v>
      </c>
      <c r="B32" s="29" t="s">
        <v>17</v>
      </c>
      <c r="C32" s="68">
        <f>'M. Mt. Silverthrone'!I33</f>
        <v>1</v>
      </c>
    </row>
    <row r="33" spans="1:3" ht="15" thickBot="1" x14ac:dyDescent="0.4">
      <c r="A33" s="24"/>
      <c r="B33" s="25"/>
      <c r="C33" s="63"/>
    </row>
    <row r="34" spans="1:3" x14ac:dyDescent="0.35">
      <c r="A34" s="30" t="s">
        <v>18</v>
      </c>
      <c r="B34" s="31" t="s">
        <v>19</v>
      </c>
      <c r="C34" s="84">
        <f>'M. Mt. Silverthrone'!I35</f>
        <v>2</v>
      </c>
    </row>
    <row r="35" spans="1:3" x14ac:dyDescent="0.35">
      <c r="A35" s="32" t="s">
        <v>140</v>
      </c>
      <c r="B35" s="10" t="s">
        <v>97</v>
      </c>
      <c r="C35" s="69">
        <f>'M. Mt. Silverthrone'!I36</f>
        <v>1</v>
      </c>
    </row>
    <row r="36" spans="1:3" x14ac:dyDescent="0.35">
      <c r="A36" s="32" t="s">
        <v>141</v>
      </c>
      <c r="B36" s="10" t="s">
        <v>20</v>
      </c>
      <c r="C36" s="69">
        <f>'M. Mt. Silverthrone'!I37</f>
        <v>2</v>
      </c>
    </row>
    <row r="37" spans="1:3" x14ac:dyDescent="0.35">
      <c r="A37" s="32" t="s">
        <v>142</v>
      </c>
      <c r="B37" s="10" t="s">
        <v>21</v>
      </c>
      <c r="C37" s="69">
        <f>'M. Mt. Silverthrone'!I38</f>
        <v>3</v>
      </c>
    </row>
    <row r="38" spans="1:3" ht="15" thickBot="1" x14ac:dyDescent="0.4">
      <c r="A38" s="32" t="s">
        <v>143</v>
      </c>
      <c r="B38" s="33" t="s">
        <v>86</v>
      </c>
      <c r="C38" s="70">
        <f>'M. Mt. Silverthrone'!I39</f>
        <v>2</v>
      </c>
    </row>
    <row r="39" spans="1:3" ht="15" thickBot="1" x14ac:dyDescent="0.4">
      <c r="A39" s="24"/>
      <c r="B39" s="25"/>
      <c r="C39" s="64"/>
    </row>
    <row r="40" spans="1:3" ht="29" x14ac:dyDescent="0.35">
      <c r="A40" s="36" t="s">
        <v>22</v>
      </c>
      <c r="B40" s="37" t="s">
        <v>227</v>
      </c>
      <c r="C40" s="85">
        <f>'M. Mt. Silverthrone'!I41</f>
        <v>3</v>
      </c>
    </row>
    <row r="41" spans="1:3" x14ac:dyDescent="0.35">
      <c r="A41" s="38" t="s">
        <v>144</v>
      </c>
      <c r="B41" s="11" t="s">
        <v>23</v>
      </c>
      <c r="C41" s="71">
        <f>'M. Mt. Silverthrone'!I42</f>
        <v>3</v>
      </c>
    </row>
    <row r="42" spans="1:3" ht="29" x14ac:dyDescent="0.35">
      <c r="A42" s="111" t="s">
        <v>145</v>
      </c>
      <c r="B42" s="112" t="s">
        <v>228</v>
      </c>
      <c r="C42" s="71">
        <f>'M. Mt. Silverthrone'!I43</f>
        <v>1</v>
      </c>
    </row>
    <row r="43" spans="1:3" ht="15" thickBot="1" x14ac:dyDescent="0.4">
      <c r="A43" s="38" t="s">
        <v>146</v>
      </c>
      <c r="B43" s="39" t="s">
        <v>24</v>
      </c>
      <c r="C43" s="72">
        <f>'M. Mt. Silverthrone'!I44</f>
        <v>5</v>
      </c>
    </row>
    <row r="44" spans="1:3" ht="15" thickBot="1" x14ac:dyDescent="0.4">
      <c r="A44" s="24"/>
      <c r="B44" s="25"/>
      <c r="C44" s="63"/>
    </row>
    <row r="45" spans="1:3" x14ac:dyDescent="0.35">
      <c r="A45" s="40" t="s">
        <v>25</v>
      </c>
      <c r="B45" s="41" t="s">
        <v>26</v>
      </c>
      <c r="C45" s="86">
        <f>'M. Mt. Silverthrone'!I44</f>
        <v>5</v>
      </c>
    </row>
    <row r="46" spans="1:3" x14ac:dyDescent="0.35">
      <c r="A46" s="42" t="s">
        <v>147</v>
      </c>
      <c r="B46" s="12" t="s">
        <v>208</v>
      </c>
      <c r="C46" s="73">
        <f>'M. Mt. Silverthrone'!I45</f>
        <v>0</v>
      </c>
    </row>
    <row r="47" spans="1:3" x14ac:dyDescent="0.35">
      <c r="A47" s="42" t="s">
        <v>148</v>
      </c>
      <c r="B47" s="12" t="s">
        <v>209</v>
      </c>
      <c r="C47" s="73">
        <f>'M. Mt. Silverthrone'!I46</f>
        <v>1.75</v>
      </c>
    </row>
    <row r="48" spans="1:3" x14ac:dyDescent="0.35">
      <c r="A48" s="42" t="s">
        <v>149</v>
      </c>
      <c r="B48" s="12" t="s">
        <v>27</v>
      </c>
      <c r="C48" s="73">
        <f>'M. Mt. Silverthrone'!I47</f>
        <v>3</v>
      </c>
    </row>
    <row r="49" spans="1:3" ht="15" thickBot="1" x14ac:dyDescent="0.4">
      <c r="A49" s="42" t="s">
        <v>150</v>
      </c>
      <c r="B49" s="43" t="s">
        <v>210</v>
      </c>
      <c r="C49" s="74">
        <f>'M. Mt. Silverthrone'!I48</f>
        <v>1</v>
      </c>
    </row>
    <row r="50" spans="1:3" ht="15" thickBot="1" x14ac:dyDescent="0.4">
      <c r="A50" s="24"/>
      <c r="B50" s="25"/>
      <c r="C50" s="63"/>
    </row>
    <row r="51" spans="1:3" x14ac:dyDescent="0.35">
      <c r="A51" s="44" t="s">
        <v>28</v>
      </c>
      <c r="B51" s="45" t="s">
        <v>29</v>
      </c>
      <c r="C51" s="87">
        <f>'M. Mt. Silverthrone'!I52</f>
        <v>0</v>
      </c>
    </row>
    <row r="52" spans="1:3" x14ac:dyDescent="0.35">
      <c r="A52" s="46" t="s">
        <v>151</v>
      </c>
      <c r="B52" s="13" t="s">
        <v>30</v>
      </c>
      <c r="C52" s="75">
        <f>'M. Mt. Silverthrone'!I53</f>
        <v>0</v>
      </c>
    </row>
    <row r="53" spans="1:3" x14ac:dyDescent="0.35">
      <c r="A53" s="46" t="s">
        <v>152</v>
      </c>
      <c r="B53" s="13" t="s">
        <v>31</v>
      </c>
      <c r="C53" s="75">
        <f>'M. Mt. Silverthrone'!I54</f>
        <v>0</v>
      </c>
    </row>
    <row r="54" spans="1:3" x14ac:dyDescent="0.35">
      <c r="A54" s="46" t="s">
        <v>153</v>
      </c>
      <c r="B54" s="13" t="s">
        <v>32</v>
      </c>
      <c r="C54" s="75">
        <f>'M. Mt. Silverthrone'!I55</f>
        <v>0</v>
      </c>
    </row>
    <row r="55" spans="1:3" ht="15" thickBot="1" x14ac:dyDescent="0.4">
      <c r="A55" s="46" t="s">
        <v>154</v>
      </c>
      <c r="B55" s="47" t="s">
        <v>33</v>
      </c>
      <c r="C55" s="76">
        <f>'M. Mt. Silverthrone'!I56</f>
        <v>0</v>
      </c>
    </row>
    <row r="56" spans="1:3" ht="15" thickBot="1" x14ac:dyDescent="0.4">
      <c r="A56" s="24"/>
      <c r="B56" s="25"/>
      <c r="C56" s="63"/>
    </row>
    <row r="57" spans="1:3" x14ac:dyDescent="0.35">
      <c r="A57" s="48" t="s">
        <v>34</v>
      </c>
      <c r="B57" s="49" t="s">
        <v>211</v>
      </c>
      <c r="C57" s="88">
        <f>'M. Mt. Silverthrone'!I58</f>
        <v>3.4285714285714284</v>
      </c>
    </row>
    <row r="58" spans="1:3" x14ac:dyDescent="0.35">
      <c r="A58" s="50" t="s">
        <v>155</v>
      </c>
      <c r="B58" s="14" t="s">
        <v>35</v>
      </c>
      <c r="C58" s="77">
        <f>'M. Mt. Silverthrone'!I59</f>
        <v>3</v>
      </c>
    </row>
    <row r="59" spans="1:3" x14ac:dyDescent="0.35">
      <c r="A59" s="50" t="s">
        <v>156</v>
      </c>
      <c r="B59" s="14" t="s">
        <v>212</v>
      </c>
      <c r="C59" s="77">
        <f>'M. Mt. Silverthrone'!I60</f>
        <v>3</v>
      </c>
    </row>
    <row r="60" spans="1:3" x14ac:dyDescent="0.35">
      <c r="A60" s="50" t="s">
        <v>157</v>
      </c>
      <c r="B60" s="14" t="s">
        <v>98</v>
      </c>
      <c r="C60" s="77">
        <f>'M. Mt. Silverthrone'!I61</f>
        <v>3</v>
      </c>
    </row>
    <row r="61" spans="1:3" x14ac:dyDescent="0.35">
      <c r="A61" s="50" t="s">
        <v>158</v>
      </c>
      <c r="B61" s="14" t="s">
        <v>36</v>
      </c>
      <c r="C61" s="77">
        <f>'M. Mt. Silverthrone'!I62</f>
        <v>4</v>
      </c>
    </row>
    <row r="62" spans="1:3" x14ac:dyDescent="0.35">
      <c r="A62" s="50" t="s">
        <v>159</v>
      </c>
      <c r="B62" s="14" t="s">
        <v>37</v>
      </c>
      <c r="C62" s="77">
        <f>'M. Mt. Silverthrone'!I63</f>
        <v>3</v>
      </c>
    </row>
    <row r="63" spans="1:3" x14ac:dyDescent="0.35">
      <c r="A63" s="114" t="s">
        <v>160</v>
      </c>
      <c r="B63" s="115" t="s">
        <v>38</v>
      </c>
      <c r="C63" s="116">
        <f>'M. Mt. Silverthrone'!I64</f>
        <v>3</v>
      </c>
    </row>
    <row r="64" spans="1:3" ht="15" thickBot="1" x14ac:dyDescent="0.4">
      <c r="A64" s="50" t="s">
        <v>161</v>
      </c>
      <c r="B64" s="51" t="s">
        <v>39</v>
      </c>
      <c r="C64" s="78">
        <f>'M. Mt. Silverthrone'!I65</f>
        <v>5</v>
      </c>
    </row>
    <row r="65" spans="1:3" ht="15" thickBot="1" x14ac:dyDescent="0.4">
      <c r="A65" s="24"/>
      <c r="B65" s="25"/>
      <c r="C65" s="63"/>
    </row>
    <row r="66" spans="1:3" x14ac:dyDescent="0.35">
      <c r="A66" s="52" t="s">
        <v>40</v>
      </c>
      <c r="B66" s="53" t="s">
        <v>41</v>
      </c>
      <c r="C66" s="89">
        <f>'M. Mt. Silverthrone'!I67</f>
        <v>2.5555555555555554</v>
      </c>
    </row>
    <row r="67" spans="1:3" x14ac:dyDescent="0.35">
      <c r="A67" s="54" t="s">
        <v>162</v>
      </c>
      <c r="B67" s="15" t="s">
        <v>42</v>
      </c>
      <c r="C67" s="79">
        <f>'M. Mt. Silverthrone'!I68</f>
        <v>3</v>
      </c>
    </row>
    <row r="68" spans="1:3" x14ac:dyDescent="0.35">
      <c r="A68" s="54" t="s">
        <v>163</v>
      </c>
      <c r="B68" s="15" t="s">
        <v>99</v>
      </c>
      <c r="C68" s="79">
        <f>'M. Mt. Silverthrone'!I69</f>
        <v>1</v>
      </c>
    </row>
    <row r="69" spans="1:3" x14ac:dyDescent="0.35">
      <c r="A69" s="54" t="s">
        <v>164</v>
      </c>
      <c r="B69" s="15" t="s">
        <v>43</v>
      </c>
      <c r="C69" s="79">
        <f>'M. Mt. Silverthrone'!I70</f>
        <v>5</v>
      </c>
    </row>
    <row r="70" spans="1:3" x14ac:dyDescent="0.35">
      <c r="A70" s="54" t="s">
        <v>165</v>
      </c>
      <c r="B70" s="15" t="s">
        <v>44</v>
      </c>
      <c r="C70" s="79">
        <f>'M. Mt. Silverthrone'!I71</f>
        <v>3</v>
      </c>
    </row>
    <row r="71" spans="1:3" x14ac:dyDescent="0.35">
      <c r="A71" s="54" t="s">
        <v>166</v>
      </c>
      <c r="B71" s="15" t="s">
        <v>100</v>
      </c>
      <c r="C71" s="79">
        <f>'M. Mt. Silverthrone'!I72</f>
        <v>2</v>
      </c>
    </row>
    <row r="72" spans="1:3" x14ac:dyDescent="0.35">
      <c r="A72" s="54" t="s">
        <v>167</v>
      </c>
      <c r="B72" s="120" t="s">
        <v>45</v>
      </c>
      <c r="C72" s="79">
        <f>'M. Mt. Silverthrone'!I73</f>
        <v>0</v>
      </c>
    </row>
    <row r="73" spans="1:3" ht="29" x14ac:dyDescent="0.35">
      <c r="A73" s="121" t="s">
        <v>232</v>
      </c>
      <c r="B73" s="122" t="s">
        <v>233</v>
      </c>
      <c r="C73" s="79">
        <f>'M. Mt. Silverthrone'!I74</f>
        <v>3</v>
      </c>
    </row>
    <row r="74" spans="1:3" ht="29" x14ac:dyDescent="0.35">
      <c r="A74" s="121" t="s">
        <v>234</v>
      </c>
      <c r="B74" s="15" t="s">
        <v>235</v>
      </c>
      <c r="C74" s="79">
        <f>'M. Mt. Silverthrone'!I75</f>
        <v>3</v>
      </c>
    </row>
    <row r="75" spans="1:3" ht="15" thickBot="1" x14ac:dyDescent="0.4">
      <c r="A75" s="54" t="s">
        <v>236</v>
      </c>
      <c r="B75" s="55" t="s">
        <v>237</v>
      </c>
      <c r="C75" s="79">
        <f>'M. Mt. Silverthrone'!I76</f>
        <v>3</v>
      </c>
    </row>
    <row r="76" spans="1:3" ht="15" thickBot="1" x14ac:dyDescent="0.4">
      <c r="A76" s="24"/>
      <c r="B76" s="25"/>
      <c r="C76" s="64"/>
    </row>
    <row r="77" spans="1:3" x14ac:dyDescent="0.35">
      <c r="A77" s="56" t="s">
        <v>46</v>
      </c>
      <c r="B77" s="57" t="s">
        <v>47</v>
      </c>
      <c r="C77" s="90">
        <f>'M. Mt. Silverthrone'!I78</f>
        <v>5</v>
      </c>
    </row>
    <row r="78" spans="1:3" x14ac:dyDescent="0.35">
      <c r="A78" s="58" t="s">
        <v>168</v>
      </c>
      <c r="B78" s="16" t="s">
        <v>213</v>
      </c>
      <c r="C78" s="80">
        <f>'M. Mt. Silverthrone'!I79</f>
        <v>5</v>
      </c>
    </row>
    <row r="79" spans="1:3" ht="15" thickBot="1" x14ac:dyDescent="0.4">
      <c r="A79" s="58" t="s">
        <v>169</v>
      </c>
      <c r="B79" s="59" t="s">
        <v>48</v>
      </c>
      <c r="C79" s="81">
        <f>'M. Mt. Silverthrone'!I80</f>
        <v>5</v>
      </c>
    </row>
    <row r="80" spans="1:3" ht="15" thickBot="1" x14ac:dyDescent="0.4">
      <c r="A80" s="24"/>
      <c r="B80" s="25"/>
      <c r="C80" s="63"/>
    </row>
    <row r="81" spans="1:3" x14ac:dyDescent="0.35">
      <c r="A81" s="18" t="s">
        <v>49</v>
      </c>
      <c r="B81" s="19" t="s">
        <v>50</v>
      </c>
      <c r="C81" s="82">
        <f>'M. Mt. Silverthrone'!I82</f>
        <v>1.2</v>
      </c>
    </row>
    <row r="82" spans="1:3" x14ac:dyDescent="0.35">
      <c r="A82" s="20" t="s">
        <v>170</v>
      </c>
      <c r="B82" s="5" t="s">
        <v>214</v>
      </c>
      <c r="C82" s="65">
        <f>'M. Mt. Silverthrone'!I83</f>
        <v>0</v>
      </c>
    </row>
    <row r="83" spans="1:3" x14ac:dyDescent="0.35">
      <c r="A83" s="20" t="s">
        <v>171</v>
      </c>
      <c r="B83" s="5" t="s">
        <v>51</v>
      </c>
      <c r="C83" s="65">
        <f>'M. Mt. Silverthrone'!I84</f>
        <v>0</v>
      </c>
    </row>
    <row r="84" spans="1:3" x14ac:dyDescent="0.35">
      <c r="A84" s="20" t="s">
        <v>201</v>
      </c>
      <c r="B84" s="5" t="s">
        <v>52</v>
      </c>
      <c r="C84" s="65">
        <f>'M. Mt. Silverthrone'!I85</f>
        <v>0</v>
      </c>
    </row>
    <row r="85" spans="1:3" x14ac:dyDescent="0.35">
      <c r="A85" s="105" t="s">
        <v>172</v>
      </c>
      <c r="B85" s="17" t="s">
        <v>53</v>
      </c>
      <c r="C85" s="117">
        <f>'M. Mt. Silverthrone'!I86</f>
        <v>3</v>
      </c>
    </row>
    <row r="86" spans="1:3" ht="15" thickBot="1" x14ac:dyDescent="0.4">
      <c r="A86" s="20" t="s">
        <v>173</v>
      </c>
      <c r="B86" s="21" t="s">
        <v>215</v>
      </c>
      <c r="C86" s="66">
        <f>'M. Mt. Silverthrone'!I87</f>
        <v>3</v>
      </c>
    </row>
    <row r="87" spans="1:3" ht="15" thickBot="1" x14ac:dyDescent="0.4">
      <c r="A87" s="24"/>
      <c r="B87" s="25"/>
      <c r="C87" s="63"/>
    </row>
    <row r="88" spans="1:3" x14ac:dyDescent="0.35">
      <c r="A88" s="26" t="s">
        <v>54</v>
      </c>
      <c r="B88" s="27" t="s">
        <v>55</v>
      </c>
      <c r="C88" s="83">
        <f>'M. Mt. Silverthrone'!I89</f>
        <v>1.4</v>
      </c>
    </row>
    <row r="89" spans="1:3" x14ac:dyDescent="0.35">
      <c r="A89" s="28" t="s">
        <v>174</v>
      </c>
      <c r="B89" s="9" t="s">
        <v>56</v>
      </c>
      <c r="C89" s="67">
        <f>'M. Mt. Silverthrone'!I90</f>
        <v>3</v>
      </c>
    </row>
    <row r="90" spans="1:3" x14ac:dyDescent="0.35">
      <c r="A90" s="28" t="s">
        <v>175</v>
      </c>
      <c r="B90" s="9" t="s">
        <v>101</v>
      </c>
      <c r="C90" s="67">
        <f>'M. Mt. Silverthrone'!I91</f>
        <v>1</v>
      </c>
    </row>
    <row r="91" spans="1:3" x14ac:dyDescent="0.35">
      <c r="A91" s="28" t="s">
        <v>202</v>
      </c>
      <c r="B91" s="9" t="s">
        <v>57</v>
      </c>
      <c r="C91" s="67">
        <f>'M. Mt. Silverthrone'!I92</f>
        <v>1</v>
      </c>
    </row>
    <row r="92" spans="1:3" x14ac:dyDescent="0.35">
      <c r="A92" s="28" t="s">
        <v>176</v>
      </c>
      <c r="B92" s="9" t="s">
        <v>58</v>
      </c>
      <c r="C92" s="67">
        <f>'M. Mt. Silverthrone'!I93</f>
        <v>1</v>
      </c>
    </row>
    <row r="93" spans="1:3" ht="15" thickBot="1" x14ac:dyDescent="0.4">
      <c r="A93" s="28" t="s">
        <v>177</v>
      </c>
      <c r="B93" s="29" t="s">
        <v>59</v>
      </c>
      <c r="C93" s="68">
        <f>'M. Mt. Silverthrone'!I94</f>
        <v>1</v>
      </c>
    </row>
    <row r="94" spans="1:3" ht="15" thickBot="1" x14ac:dyDescent="0.4">
      <c r="A94" s="24"/>
      <c r="B94" s="25"/>
      <c r="C94" s="63"/>
    </row>
    <row r="95" spans="1:3" x14ac:dyDescent="0.35">
      <c r="A95" s="30" t="s">
        <v>60</v>
      </c>
      <c r="B95" s="31" t="s">
        <v>220</v>
      </c>
      <c r="C95" s="84">
        <f>'M. Mt. Silverthrone'!I96</f>
        <v>0</v>
      </c>
    </row>
    <row r="96" spans="1:3" x14ac:dyDescent="0.35">
      <c r="A96" s="32" t="s">
        <v>178</v>
      </c>
      <c r="B96" s="10" t="s">
        <v>216</v>
      </c>
      <c r="C96" s="69">
        <f>'M. Mt. Silverthrone'!I97</f>
        <v>0</v>
      </c>
    </row>
    <row r="97" spans="1:3" x14ac:dyDescent="0.35">
      <c r="A97" s="32" t="s">
        <v>179</v>
      </c>
      <c r="B97" s="10" t="s">
        <v>217</v>
      </c>
      <c r="C97" s="69">
        <f>'M. Mt. Silverthrone'!I98</f>
        <v>0</v>
      </c>
    </row>
    <row r="98" spans="1:3" x14ac:dyDescent="0.35">
      <c r="A98" s="32" t="s">
        <v>180</v>
      </c>
      <c r="B98" s="10" t="s">
        <v>218</v>
      </c>
      <c r="C98" s="69">
        <f>'M. Mt. Silverthrone'!I99</f>
        <v>0</v>
      </c>
    </row>
    <row r="99" spans="1:3" x14ac:dyDescent="0.35">
      <c r="A99" s="32" t="s">
        <v>181</v>
      </c>
      <c r="B99" s="10" t="s">
        <v>219</v>
      </c>
      <c r="C99" s="69">
        <f>'M. Mt. Silverthrone'!I100</f>
        <v>0</v>
      </c>
    </row>
    <row r="100" spans="1:3" x14ac:dyDescent="0.35">
      <c r="A100" s="32" t="s">
        <v>182</v>
      </c>
      <c r="B100" s="10" t="s">
        <v>221</v>
      </c>
      <c r="C100" s="69">
        <f>'M. Mt. Silverthrone'!I101</f>
        <v>0</v>
      </c>
    </row>
    <row r="101" spans="1:3" x14ac:dyDescent="0.35">
      <c r="A101" s="32" t="s">
        <v>183</v>
      </c>
      <c r="B101" s="10" t="s">
        <v>61</v>
      </c>
      <c r="C101" s="69">
        <f>'M. Mt. Silverthrone'!I102</f>
        <v>0</v>
      </c>
    </row>
    <row r="102" spans="1:3" x14ac:dyDescent="0.35">
      <c r="A102" s="32" t="s">
        <v>184</v>
      </c>
      <c r="B102" s="10" t="s">
        <v>222</v>
      </c>
      <c r="C102" s="69">
        <f>'M. Mt. Silverthrone'!I103</f>
        <v>0</v>
      </c>
    </row>
    <row r="103" spans="1:3" x14ac:dyDescent="0.35">
      <c r="A103" s="32" t="s">
        <v>185</v>
      </c>
      <c r="B103" s="10" t="s">
        <v>62</v>
      </c>
      <c r="C103" s="69">
        <f>'M. Mt. Silverthrone'!I104</f>
        <v>0</v>
      </c>
    </row>
    <row r="104" spans="1:3" x14ac:dyDescent="0.35">
      <c r="A104" s="32" t="s">
        <v>186</v>
      </c>
      <c r="B104" s="10" t="s">
        <v>63</v>
      </c>
      <c r="C104" s="69">
        <f>'M. Mt. Silverthrone'!I105</f>
        <v>0</v>
      </c>
    </row>
    <row r="105" spans="1:3" x14ac:dyDescent="0.35">
      <c r="A105" s="32" t="s">
        <v>187</v>
      </c>
      <c r="B105" s="10" t="s">
        <v>64</v>
      </c>
      <c r="C105" s="69">
        <f>'M. Mt. Silverthrone'!I106</f>
        <v>0</v>
      </c>
    </row>
    <row r="106" spans="1:3" x14ac:dyDescent="0.35">
      <c r="A106" s="32" t="s">
        <v>188</v>
      </c>
      <c r="B106" s="10" t="s">
        <v>65</v>
      </c>
      <c r="C106" s="69">
        <f>'M. Mt. Silverthrone'!I107</f>
        <v>0</v>
      </c>
    </row>
    <row r="107" spans="1:3" x14ac:dyDescent="0.35">
      <c r="A107" s="32" t="s">
        <v>189</v>
      </c>
      <c r="B107" s="10" t="s">
        <v>95</v>
      </c>
      <c r="C107" s="69">
        <f>'M. Mt. Silverthrone'!I108</f>
        <v>0</v>
      </c>
    </row>
    <row r="108" spans="1:3" x14ac:dyDescent="0.35">
      <c r="A108" s="32" t="s">
        <v>190</v>
      </c>
      <c r="B108" s="10" t="s">
        <v>66</v>
      </c>
      <c r="C108" s="69">
        <f>'M. Mt. Silverthrone'!I109</f>
        <v>0</v>
      </c>
    </row>
    <row r="109" spans="1:3" x14ac:dyDescent="0.35">
      <c r="A109" s="32" t="s">
        <v>191</v>
      </c>
      <c r="B109" s="10" t="s">
        <v>67</v>
      </c>
      <c r="C109" s="69">
        <f>'M. Mt. Silverthrone'!I110</f>
        <v>0</v>
      </c>
    </row>
    <row r="110" spans="1:3" x14ac:dyDescent="0.35">
      <c r="A110" s="32" t="s">
        <v>192</v>
      </c>
      <c r="B110" s="10" t="s">
        <v>68</v>
      </c>
      <c r="C110" s="69">
        <f>'M. Mt. Silverthrone'!I111</f>
        <v>0</v>
      </c>
    </row>
    <row r="111" spans="1:3" ht="15" thickBot="1" x14ac:dyDescent="0.4">
      <c r="A111" s="32" t="s">
        <v>193</v>
      </c>
      <c r="B111" s="33" t="s">
        <v>69</v>
      </c>
      <c r="C111" s="70">
        <f>'M. Mt. Silverthrone'!I112</f>
        <v>0</v>
      </c>
    </row>
    <row r="112" spans="1:3" ht="15" thickBot="1" x14ac:dyDescent="0.4">
      <c r="A112" s="24"/>
      <c r="B112" s="25"/>
      <c r="C112" s="63"/>
    </row>
    <row r="113" spans="1:3" x14ac:dyDescent="0.35">
      <c r="A113" s="36" t="s">
        <v>70</v>
      </c>
      <c r="B113" s="37" t="s">
        <v>85</v>
      </c>
      <c r="C113" s="85">
        <f>'M. Mt. Silverthrone'!I114</f>
        <v>5</v>
      </c>
    </row>
    <row r="114" spans="1:3" ht="43.5" x14ac:dyDescent="0.35">
      <c r="A114" s="111" t="s">
        <v>194</v>
      </c>
      <c r="B114" s="112" t="s">
        <v>229</v>
      </c>
      <c r="C114" s="113">
        <f>'M. Mt. Silverthrone'!I115</f>
        <v>5</v>
      </c>
    </row>
    <row r="115" spans="1:3" ht="43.5" x14ac:dyDescent="0.35">
      <c r="A115" s="111" t="s">
        <v>195</v>
      </c>
      <c r="B115" s="112" t="s">
        <v>230</v>
      </c>
      <c r="C115" s="113">
        <f>'M. Mt. Silverthrone'!I116</f>
        <v>5</v>
      </c>
    </row>
    <row r="116" spans="1:3" x14ac:dyDescent="0.35">
      <c r="A116" s="111" t="s">
        <v>196</v>
      </c>
      <c r="B116" s="112" t="s">
        <v>71</v>
      </c>
      <c r="C116" s="113">
        <f>'M. Mt. Silverthrone'!I117</f>
        <v>5</v>
      </c>
    </row>
    <row r="117" spans="1:3" ht="29.5" thickBot="1" x14ac:dyDescent="0.4">
      <c r="A117" s="111" t="s">
        <v>197</v>
      </c>
      <c r="B117" s="118" t="s">
        <v>231</v>
      </c>
      <c r="C117" s="119">
        <f>'M. Mt. Silverthrone'!I118</f>
        <v>5</v>
      </c>
    </row>
    <row r="118" spans="1:3" ht="15" thickBot="1" x14ac:dyDescent="0.4">
      <c r="A118" s="24"/>
      <c r="B118" s="25"/>
      <c r="C118" s="63"/>
    </row>
    <row r="119" spans="1:3" x14ac:dyDescent="0.35">
      <c r="A119" s="40" t="s">
        <v>72</v>
      </c>
      <c r="B119" s="41" t="s">
        <v>73</v>
      </c>
      <c r="C119" s="86">
        <f>'M. Mt. Silverthrone'!I120</f>
        <v>0.33333333333333331</v>
      </c>
    </row>
    <row r="120" spans="1:3" x14ac:dyDescent="0.35">
      <c r="A120" s="42" t="s">
        <v>198</v>
      </c>
      <c r="B120" s="12"/>
      <c r="C120" s="73">
        <f>'M. Mt. Silverthrone'!I121</f>
        <v>0</v>
      </c>
    </row>
    <row r="121" spans="1:3" x14ac:dyDescent="0.35">
      <c r="A121" s="42" t="s">
        <v>199</v>
      </c>
      <c r="B121" s="12"/>
      <c r="C121" s="73">
        <f>'M. Mt. Silverthrone'!I122</f>
        <v>1</v>
      </c>
    </row>
    <row r="122" spans="1:3" ht="15" thickBot="1" x14ac:dyDescent="0.4">
      <c r="A122" s="42" t="s">
        <v>200</v>
      </c>
      <c r="B122" s="43"/>
      <c r="C122" s="74">
        <f>'M. Mt. Silverthrone'!I123</f>
        <v>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A2" sqref="A2"/>
    </sheetView>
  </sheetViews>
  <sheetFormatPr defaultColWidth="8.81640625" defaultRowHeight="14.5" x14ac:dyDescent="0.35"/>
  <cols>
    <col min="1" max="1" width="5.453125" style="123" customWidth="1"/>
    <col min="2" max="2" width="45.7265625" style="171" customWidth="1"/>
    <col min="3" max="3" width="57.1796875" style="123" customWidth="1"/>
    <col min="4" max="4" width="17.7265625" style="123" hidden="1" customWidth="1"/>
    <col min="5" max="5" width="17.453125" style="123" hidden="1" customWidth="1"/>
    <col min="6" max="6" width="30.1796875" style="123" hidden="1" customWidth="1"/>
    <col min="7" max="7" width="22.81640625" style="123" hidden="1" customWidth="1"/>
    <col min="8" max="8" width="44" style="171" hidden="1" customWidth="1"/>
    <col min="9" max="9" width="12" style="490" customWidth="1"/>
    <col min="10" max="16384" width="8.8164062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s="2" customFormat="1" ht="45" x14ac:dyDescent="0.25">
      <c r="A2" s="316"/>
      <c r="B2" s="316" t="s">
        <v>1099</v>
      </c>
      <c r="C2" s="316" t="s">
        <v>0</v>
      </c>
      <c r="D2" s="316" t="s">
        <v>1</v>
      </c>
      <c r="E2" s="316" t="s">
        <v>2</v>
      </c>
      <c r="F2" s="316" t="s">
        <v>3</v>
      </c>
      <c r="G2" s="316" t="s">
        <v>4</v>
      </c>
      <c r="H2" s="316" t="s">
        <v>75</v>
      </c>
      <c r="I2" s="317" t="s">
        <v>103</v>
      </c>
    </row>
    <row r="3" spans="1:9" ht="15" x14ac:dyDescent="0.25">
      <c r="A3" s="425"/>
      <c r="B3" s="425" t="s">
        <v>279</v>
      </c>
      <c r="C3" s="425" t="s">
        <v>408</v>
      </c>
      <c r="H3" s="123"/>
      <c r="I3" s="425"/>
    </row>
    <row r="4" spans="1:9" ht="15" x14ac:dyDescent="0.25">
      <c r="A4" s="425"/>
      <c r="B4" s="425" t="s">
        <v>280</v>
      </c>
      <c r="C4" s="425" t="s">
        <v>634</v>
      </c>
      <c r="H4" s="123"/>
      <c r="I4" s="425"/>
    </row>
    <row r="5" spans="1:9" ht="15" x14ac:dyDescent="0.25">
      <c r="A5" s="425"/>
      <c r="B5" s="425" t="s">
        <v>246</v>
      </c>
      <c r="C5" s="425" t="s">
        <v>285</v>
      </c>
      <c r="H5" s="123"/>
      <c r="I5" s="425"/>
    </row>
    <row r="6" spans="1:9" ht="15" x14ac:dyDescent="0.25">
      <c r="A6" s="425"/>
      <c r="B6" s="425" t="s">
        <v>247</v>
      </c>
      <c r="C6" s="425" t="s">
        <v>1059</v>
      </c>
      <c r="H6" s="123"/>
      <c r="I6" s="425"/>
    </row>
    <row r="7" spans="1:9" ht="15" x14ac:dyDescent="0.25">
      <c r="A7" s="425"/>
      <c r="B7" s="425" t="s">
        <v>6</v>
      </c>
      <c r="C7" s="425" t="s">
        <v>1060</v>
      </c>
      <c r="H7" s="123"/>
      <c r="I7" s="425"/>
    </row>
    <row r="8" spans="1:9" ht="15" x14ac:dyDescent="0.25">
      <c r="B8" s="123"/>
      <c r="H8" s="123"/>
      <c r="I8" s="123"/>
    </row>
    <row r="9" spans="1:9" ht="19.5" thickBot="1" x14ac:dyDescent="0.3">
      <c r="B9" s="427" t="str">
        <f>C3</f>
        <v>Nazko Cone</v>
      </c>
      <c r="H9" s="123"/>
      <c r="I9" s="123"/>
    </row>
    <row r="10" spans="1:9" ht="15" x14ac:dyDescent="0.25">
      <c r="A10" s="428" t="s">
        <v>7</v>
      </c>
      <c r="B10" s="429" t="s">
        <v>206</v>
      </c>
      <c r="C10" s="430"/>
      <c r="D10" s="430"/>
      <c r="E10" s="430"/>
      <c r="F10" s="430"/>
      <c r="G10" s="430"/>
      <c r="H10" s="431"/>
      <c r="I10" s="432">
        <f>SUM(I11:I24)/14</f>
        <v>4</v>
      </c>
    </row>
    <row r="11" spans="1:9" ht="45" x14ac:dyDescent="0.25">
      <c r="A11" s="322" t="s">
        <v>119</v>
      </c>
      <c r="B11" s="168" t="s">
        <v>94</v>
      </c>
      <c r="C11" s="138" t="s">
        <v>1160</v>
      </c>
      <c r="D11" s="137"/>
      <c r="E11" s="137"/>
      <c r="F11" s="137"/>
      <c r="G11" s="137"/>
      <c r="H11" s="138"/>
      <c r="I11" s="334">
        <v>5</v>
      </c>
    </row>
    <row r="12" spans="1:9" ht="15" x14ac:dyDescent="0.25">
      <c r="A12" s="322" t="s">
        <v>120</v>
      </c>
      <c r="B12" s="138" t="s">
        <v>8</v>
      </c>
      <c r="C12" s="138" t="s">
        <v>642</v>
      </c>
      <c r="D12" s="137"/>
      <c r="E12" s="137"/>
      <c r="F12" s="137"/>
      <c r="G12" s="137"/>
      <c r="H12" s="138"/>
      <c r="I12" s="334">
        <v>3</v>
      </c>
    </row>
    <row r="13" spans="1:9" ht="15" x14ac:dyDescent="0.25">
      <c r="A13" s="322" t="s">
        <v>121</v>
      </c>
      <c r="B13" s="138" t="s">
        <v>224</v>
      </c>
      <c r="C13" s="138" t="s">
        <v>1161</v>
      </c>
      <c r="D13" s="137"/>
      <c r="E13" s="137"/>
      <c r="F13" s="137"/>
      <c r="G13" s="137"/>
      <c r="H13" s="138"/>
      <c r="I13" s="334">
        <v>5</v>
      </c>
    </row>
    <row r="14" spans="1:9" ht="45" x14ac:dyDescent="0.25">
      <c r="A14" s="322" t="s">
        <v>122</v>
      </c>
      <c r="B14" s="138" t="s">
        <v>92</v>
      </c>
      <c r="C14" s="138" t="s">
        <v>1019</v>
      </c>
      <c r="D14" s="137"/>
      <c r="E14" s="137"/>
      <c r="F14" s="137"/>
      <c r="G14" s="137"/>
      <c r="H14" s="138"/>
      <c r="I14" s="334">
        <v>3</v>
      </c>
    </row>
    <row r="15" spans="1:9" ht="15" x14ac:dyDescent="0.25">
      <c r="A15" s="322" t="s">
        <v>123</v>
      </c>
      <c r="B15" s="138" t="s">
        <v>91</v>
      </c>
      <c r="C15" s="138" t="s">
        <v>649</v>
      </c>
      <c r="D15" s="137"/>
      <c r="E15" s="137"/>
      <c r="F15" s="137"/>
      <c r="G15" s="137"/>
      <c r="H15" s="138"/>
      <c r="I15" s="334">
        <v>3</v>
      </c>
    </row>
    <row r="16" spans="1:9" ht="15" x14ac:dyDescent="0.25">
      <c r="A16" s="322" t="s">
        <v>124</v>
      </c>
      <c r="B16" s="138" t="s">
        <v>93</v>
      </c>
      <c r="C16" s="138" t="s">
        <v>650</v>
      </c>
      <c r="D16" s="137"/>
      <c r="E16" s="137"/>
      <c r="F16" s="137"/>
      <c r="G16" s="137"/>
      <c r="H16" s="138"/>
      <c r="I16" s="334">
        <v>3</v>
      </c>
    </row>
    <row r="17" spans="1:9" ht="15" x14ac:dyDescent="0.25">
      <c r="A17" s="322" t="s">
        <v>125</v>
      </c>
      <c r="B17" s="138" t="s">
        <v>203</v>
      </c>
      <c r="C17" s="138" t="s">
        <v>651</v>
      </c>
      <c r="D17" s="137"/>
      <c r="E17" s="137"/>
      <c r="F17" s="137"/>
      <c r="G17" s="137"/>
      <c r="H17" s="138"/>
      <c r="I17" s="334">
        <v>3</v>
      </c>
    </row>
    <row r="18" spans="1:9" ht="15" x14ac:dyDescent="0.25">
      <c r="A18" s="322" t="s">
        <v>126</v>
      </c>
      <c r="B18" s="138" t="s">
        <v>9</v>
      </c>
      <c r="C18" s="138" t="s">
        <v>566</v>
      </c>
      <c r="D18" s="137"/>
      <c r="E18" s="137"/>
      <c r="F18" s="137"/>
      <c r="G18" s="137"/>
      <c r="H18" s="138"/>
      <c r="I18" s="334">
        <v>3</v>
      </c>
    </row>
    <row r="19" spans="1:9" ht="30" x14ac:dyDescent="0.25">
      <c r="A19" s="322" t="s">
        <v>127</v>
      </c>
      <c r="B19" s="138" t="s">
        <v>10</v>
      </c>
      <c r="C19" s="138" t="s">
        <v>1162</v>
      </c>
      <c r="D19" s="137"/>
      <c r="E19" s="137"/>
      <c r="F19" s="137"/>
      <c r="G19" s="137"/>
      <c r="H19" s="138"/>
      <c r="I19" s="334">
        <v>5</v>
      </c>
    </row>
    <row r="20" spans="1:9" ht="15" x14ac:dyDescent="0.25">
      <c r="A20" s="322" t="s">
        <v>128</v>
      </c>
      <c r="B20" s="138" t="s">
        <v>96</v>
      </c>
      <c r="C20" s="138" t="s">
        <v>659</v>
      </c>
      <c r="D20" s="137"/>
      <c r="E20" s="137"/>
      <c r="F20" s="137"/>
      <c r="G20" s="137"/>
      <c r="H20" s="138"/>
      <c r="I20" s="334">
        <v>5</v>
      </c>
    </row>
    <row r="21" spans="1:9" ht="60" x14ac:dyDescent="0.25">
      <c r="A21" s="322" t="s">
        <v>129</v>
      </c>
      <c r="B21" s="138" t="s">
        <v>225</v>
      </c>
      <c r="C21" s="138" t="s">
        <v>1163</v>
      </c>
      <c r="D21" s="137"/>
      <c r="E21" s="137"/>
      <c r="F21" s="137"/>
      <c r="G21" s="137"/>
      <c r="H21" s="138"/>
      <c r="I21" s="334">
        <v>5</v>
      </c>
    </row>
    <row r="22" spans="1:9" x14ac:dyDescent="0.35">
      <c r="A22" s="322" t="s">
        <v>130</v>
      </c>
      <c r="B22" s="138" t="s">
        <v>204</v>
      </c>
      <c r="C22" s="138" t="s">
        <v>652</v>
      </c>
      <c r="D22" s="137"/>
      <c r="E22" s="137"/>
      <c r="F22" s="137"/>
      <c r="G22" s="137"/>
      <c r="H22" s="138"/>
      <c r="I22" s="334">
        <v>5</v>
      </c>
    </row>
    <row r="23" spans="1:9" x14ac:dyDescent="0.35">
      <c r="A23" s="322" t="s">
        <v>131</v>
      </c>
      <c r="B23" s="138" t="s">
        <v>90</v>
      </c>
      <c r="C23" s="138" t="s">
        <v>653</v>
      </c>
      <c r="D23" s="137"/>
      <c r="E23" s="137"/>
      <c r="F23" s="137"/>
      <c r="G23" s="137"/>
      <c r="H23" s="138"/>
      <c r="I23" s="334">
        <v>3</v>
      </c>
    </row>
    <row r="24" spans="1:9" ht="44" thickBot="1" x14ac:dyDescent="0.4">
      <c r="A24" s="433" t="s">
        <v>132</v>
      </c>
      <c r="B24" s="143" t="s">
        <v>226</v>
      </c>
      <c r="C24" s="143" t="s">
        <v>654</v>
      </c>
      <c r="D24" s="144"/>
      <c r="E24" s="144"/>
      <c r="F24" s="144"/>
      <c r="G24" s="144"/>
      <c r="H24" s="143"/>
      <c r="I24" s="324">
        <v>5</v>
      </c>
    </row>
    <row r="25" spans="1:9" ht="15" thickBot="1" x14ac:dyDescent="0.4">
      <c r="A25" s="434"/>
      <c r="B25" s="435"/>
      <c r="C25" s="435"/>
      <c r="D25" s="434"/>
      <c r="E25" s="434"/>
      <c r="F25" s="434"/>
      <c r="G25" s="434"/>
      <c r="H25" s="435"/>
      <c r="I25" s="436"/>
    </row>
    <row r="26" spans="1:9" x14ac:dyDescent="0.35">
      <c r="A26" s="437" t="s">
        <v>11</v>
      </c>
      <c r="B26" s="438" t="s">
        <v>12</v>
      </c>
      <c r="C26" s="158"/>
      <c r="D26" s="439"/>
      <c r="E26" s="439"/>
      <c r="F26" s="439"/>
      <c r="G26" s="439"/>
      <c r="H26" s="158"/>
      <c r="I26" s="440">
        <f>SUM(I27:I33)/7</f>
        <v>2.4285714285714284</v>
      </c>
    </row>
    <row r="27" spans="1:9" x14ac:dyDescent="0.35">
      <c r="A27" s="187" t="s">
        <v>133</v>
      </c>
      <c r="B27" s="188" t="s">
        <v>13</v>
      </c>
      <c r="C27" s="188" t="s">
        <v>572</v>
      </c>
      <c r="D27" s="189"/>
      <c r="E27" s="189"/>
      <c r="F27" s="189"/>
      <c r="G27" s="189"/>
      <c r="H27" s="188"/>
      <c r="I27" s="327">
        <v>1</v>
      </c>
    </row>
    <row r="28" spans="1:9" ht="43.5" x14ac:dyDescent="0.35">
      <c r="A28" s="187" t="s">
        <v>134</v>
      </c>
      <c r="B28" s="188" t="s">
        <v>205</v>
      </c>
      <c r="C28" s="188" t="s">
        <v>1164</v>
      </c>
      <c r="D28" s="189"/>
      <c r="E28" s="189"/>
      <c r="F28" s="189"/>
      <c r="G28" s="189"/>
      <c r="H28" s="188"/>
      <c r="I28" s="327">
        <v>3</v>
      </c>
    </row>
    <row r="29" spans="1:9" x14ac:dyDescent="0.35">
      <c r="A29" s="187" t="s">
        <v>135</v>
      </c>
      <c r="B29" s="188" t="s">
        <v>14</v>
      </c>
      <c r="C29" s="188" t="s">
        <v>566</v>
      </c>
      <c r="D29" s="189"/>
      <c r="E29" s="189"/>
      <c r="F29" s="189"/>
      <c r="G29" s="189"/>
      <c r="H29" s="188"/>
      <c r="I29" s="327">
        <v>0</v>
      </c>
    </row>
    <row r="30" spans="1:9" ht="29" x14ac:dyDescent="0.35">
      <c r="A30" s="187" t="s">
        <v>136</v>
      </c>
      <c r="B30" s="188" t="s">
        <v>15</v>
      </c>
      <c r="C30" s="188" t="s">
        <v>1013</v>
      </c>
      <c r="D30" s="189"/>
      <c r="E30" s="189"/>
      <c r="F30" s="189"/>
      <c r="G30" s="189"/>
      <c r="H30" s="188"/>
      <c r="I30" s="327">
        <v>3</v>
      </c>
    </row>
    <row r="31" spans="1:9" x14ac:dyDescent="0.35">
      <c r="A31" s="187" t="s">
        <v>137</v>
      </c>
      <c r="B31" s="188" t="s">
        <v>16</v>
      </c>
      <c r="C31" s="188" t="s">
        <v>1012</v>
      </c>
      <c r="D31" s="189"/>
      <c r="E31" s="189"/>
      <c r="F31" s="189"/>
      <c r="G31" s="189"/>
      <c r="H31" s="188"/>
      <c r="I31" s="327">
        <v>2</v>
      </c>
    </row>
    <row r="32" spans="1:9" ht="29" x14ac:dyDescent="0.35">
      <c r="A32" s="187" t="s">
        <v>138</v>
      </c>
      <c r="B32" s="188" t="s">
        <v>207</v>
      </c>
      <c r="C32" s="188" t="s">
        <v>645</v>
      </c>
      <c r="D32" s="189"/>
      <c r="E32" s="189"/>
      <c r="F32" s="189"/>
      <c r="G32" s="189"/>
      <c r="H32" s="188"/>
      <c r="I32" s="327">
        <v>3</v>
      </c>
    </row>
    <row r="33" spans="1:9" ht="15" thickBot="1" x14ac:dyDescent="0.4">
      <c r="A33" s="441" t="s">
        <v>139</v>
      </c>
      <c r="B33" s="159" t="s">
        <v>17</v>
      </c>
      <c r="C33" s="159" t="s">
        <v>577</v>
      </c>
      <c r="D33" s="177"/>
      <c r="E33" s="177"/>
      <c r="F33" s="177"/>
      <c r="G33" s="177"/>
      <c r="H33" s="159"/>
      <c r="I33" s="442">
        <v>5</v>
      </c>
    </row>
    <row r="34" spans="1:9" ht="15" thickBot="1" x14ac:dyDescent="0.4">
      <c r="A34" s="434"/>
      <c r="B34" s="435"/>
      <c r="C34" s="435"/>
      <c r="D34" s="434"/>
      <c r="E34" s="434"/>
      <c r="F34" s="434"/>
      <c r="G34" s="434"/>
      <c r="H34" s="435"/>
      <c r="I34" s="436"/>
    </row>
    <row r="35" spans="1:9" x14ac:dyDescent="0.35">
      <c r="A35" s="443" t="s">
        <v>18</v>
      </c>
      <c r="B35" s="444" t="s">
        <v>19</v>
      </c>
      <c r="C35" s="446"/>
      <c r="D35" s="445"/>
      <c r="E35" s="445"/>
      <c r="F35" s="445"/>
      <c r="G35" s="445"/>
      <c r="H35" s="446"/>
      <c r="I35" s="447">
        <f>SUM(I36:I39)/4</f>
        <v>2.5</v>
      </c>
    </row>
    <row r="36" spans="1:9" ht="43.5" x14ac:dyDescent="0.35">
      <c r="A36" s="179" t="s">
        <v>140</v>
      </c>
      <c r="B36" s="180" t="s">
        <v>97</v>
      </c>
      <c r="C36" s="180" t="s">
        <v>840</v>
      </c>
      <c r="D36" s="181"/>
      <c r="E36" s="181"/>
      <c r="F36" s="181"/>
      <c r="G36" s="181"/>
      <c r="H36" s="180"/>
      <c r="I36" s="182">
        <v>3</v>
      </c>
    </row>
    <row r="37" spans="1:9" ht="29" x14ac:dyDescent="0.35">
      <c r="A37" s="179" t="s">
        <v>141</v>
      </c>
      <c r="B37" s="180" t="s">
        <v>20</v>
      </c>
      <c r="C37" s="180" t="s">
        <v>841</v>
      </c>
      <c r="D37" s="181"/>
      <c r="E37" s="181"/>
      <c r="F37" s="181"/>
      <c r="G37" s="181"/>
      <c r="H37" s="180"/>
      <c r="I37" s="182">
        <v>2</v>
      </c>
    </row>
    <row r="38" spans="1:9" x14ac:dyDescent="0.35">
      <c r="A38" s="179" t="s">
        <v>142</v>
      </c>
      <c r="B38" s="180" t="s">
        <v>21</v>
      </c>
      <c r="C38" s="180" t="s">
        <v>655</v>
      </c>
      <c r="D38" s="181"/>
      <c r="E38" s="181"/>
      <c r="F38" s="181"/>
      <c r="G38" s="181"/>
      <c r="H38" s="180"/>
      <c r="I38" s="182">
        <v>3</v>
      </c>
    </row>
    <row r="39" spans="1:9" ht="15" thickBot="1" x14ac:dyDescent="0.4">
      <c r="A39" s="448" t="s">
        <v>143</v>
      </c>
      <c r="B39" s="126" t="s">
        <v>86</v>
      </c>
      <c r="C39" s="126" t="s">
        <v>656</v>
      </c>
      <c r="D39" s="127"/>
      <c r="E39" s="127"/>
      <c r="F39" s="127"/>
      <c r="G39" s="127"/>
      <c r="H39" s="126"/>
      <c r="I39" s="151">
        <v>2</v>
      </c>
    </row>
    <row r="40" spans="1:9" ht="15" thickBot="1" x14ac:dyDescent="0.4">
      <c r="A40" s="449"/>
      <c r="B40" s="153"/>
      <c r="C40" s="153"/>
      <c r="D40" s="449"/>
      <c r="E40" s="449"/>
      <c r="F40" s="449"/>
      <c r="G40" s="449"/>
      <c r="H40" s="153"/>
      <c r="I40" s="450"/>
    </row>
    <row r="41" spans="1:9" ht="29" x14ac:dyDescent="0.35">
      <c r="A41" s="131" t="s">
        <v>22</v>
      </c>
      <c r="B41" s="132" t="s">
        <v>74</v>
      </c>
      <c r="C41" s="134"/>
      <c r="D41" s="133"/>
      <c r="E41" s="133"/>
      <c r="F41" s="133"/>
      <c r="G41" s="133"/>
      <c r="H41" s="134"/>
      <c r="I41" s="135">
        <f>SUM(I42:I44)/3</f>
        <v>2.3333333333333335</v>
      </c>
    </row>
    <row r="42" spans="1:9" ht="43.5" x14ac:dyDescent="0.35">
      <c r="A42" s="128" t="s">
        <v>144</v>
      </c>
      <c r="B42" s="149" t="s">
        <v>23</v>
      </c>
      <c r="C42" s="149" t="s">
        <v>855</v>
      </c>
      <c r="D42" s="150"/>
      <c r="E42" s="150"/>
      <c r="F42" s="150"/>
      <c r="G42" s="150"/>
      <c r="H42" s="149"/>
      <c r="I42" s="330">
        <v>3</v>
      </c>
    </row>
    <row r="43" spans="1:9" ht="43.5" x14ac:dyDescent="0.35">
      <c r="A43" s="128" t="s">
        <v>145</v>
      </c>
      <c r="B43" s="149" t="s">
        <v>1158</v>
      </c>
      <c r="C43" s="149" t="s">
        <v>899</v>
      </c>
      <c r="D43" s="150"/>
      <c r="E43" s="150"/>
      <c r="F43" s="150"/>
      <c r="G43" s="150"/>
      <c r="H43" s="149"/>
      <c r="I43" s="330">
        <v>1</v>
      </c>
    </row>
    <row r="44" spans="1:9" ht="15" thickBot="1" x14ac:dyDescent="0.4">
      <c r="A44" s="451" t="s">
        <v>146</v>
      </c>
      <c r="B44" s="129" t="s">
        <v>24</v>
      </c>
      <c r="C44" s="129" t="s">
        <v>900</v>
      </c>
      <c r="D44" s="130"/>
      <c r="E44" s="130"/>
      <c r="F44" s="130"/>
      <c r="G44" s="130"/>
      <c r="H44" s="129"/>
      <c r="I44" s="336">
        <v>3</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SUM(I47:I50)/4</f>
        <v>3.5</v>
      </c>
    </row>
    <row r="47" spans="1:9" ht="29" x14ac:dyDescent="0.35">
      <c r="A47" s="183" t="s">
        <v>147</v>
      </c>
      <c r="B47" s="184" t="s">
        <v>208</v>
      </c>
      <c r="C47" s="184" t="s">
        <v>643</v>
      </c>
      <c r="D47" s="185"/>
      <c r="E47" s="185"/>
      <c r="F47" s="185"/>
      <c r="G47" s="185"/>
      <c r="H47" s="184"/>
      <c r="I47" s="186">
        <v>3</v>
      </c>
    </row>
    <row r="48" spans="1:9" ht="29" x14ac:dyDescent="0.35">
      <c r="A48" s="183" t="s">
        <v>148</v>
      </c>
      <c r="B48" s="184" t="s">
        <v>209</v>
      </c>
      <c r="C48" s="184" t="s">
        <v>644</v>
      </c>
      <c r="D48" s="185"/>
      <c r="E48" s="185"/>
      <c r="F48" s="185"/>
      <c r="G48" s="185"/>
      <c r="H48" s="184"/>
      <c r="I48" s="186">
        <v>5</v>
      </c>
    </row>
    <row r="49" spans="1:9" ht="29" x14ac:dyDescent="0.35">
      <c r="A49" s="183" t="s">
        <v>149</v>
      </c>
      <c r="B49" s="184" t="s">
        <v>27</v>
      </c>
      <c r="C49" s="184" t="s">
        <v>639</v>
      </c>
      <c r="D49" s="185"/>
      <c r="E49" s="185"/>
      <c r="F49" s="185"/>
      <c r="G49" s="185"/>
      <c r="H49" s="184"/>
      <c r="I49" s="186">
        <v>3</v>
      </c>
    </row>
    <row r="50" spans="1:9" ht="29.5" thickBot="1" x14ac:dyDescent="0.4">
      <c r="A50" s="456" t="s">
        <v>150</v>
      </c>
      <c r="B50" s="152" t="s">
        <v>1186</v>
      </c>
      <c r="C50" s="152" t="s">
        <v>640</v>
      </c>
      <c r="D50" s="172"/>
      <c r="E50" s="172"/>
      <c r="F50" s="172"/>
      <c r="G50" s="172"/>
      <c r="H50" s="152"/>
      <c r="I50" s="173">
        <v>3</v>
      </c>
    </row>
    <row r="51" spans="1:9" ht="15" thickBot="1" x14ac:dyDescent="0.4">
      <c r="A51" s="434"/>
      <c r="B51" s="435"/>
      <c r="C51" s="435"/>
      <c r="D51" s="434"/>
      <c r="E51" s="434"/>
      <c r="F51" s="434"/>
      <c r="G51" s="434"/>
      <c r="H51" s="435"/>
      <c r="I51" s="436"/>
    </row>
    <row r="52" spans="1:9" x14ac:dyDescent="0.35">
      <c r="A52" s="457" t="s">
        <v>28</v>
      </c>
      <c r="B52" s="458" t="s">
        <v>29</v>
      </c>
      <c r="C52" s="154"/>
      <c r="D52" s="459"/>
      <c r="E52" s="459"/>
      <c r="F52" s="459"/>
      <c r="G52" s="459"/>
      <c r="H52" s="154"/>
      <c r="I52" s="460">
        <f>SUM(I53:I56)/4</f>
        <v>0</v>
      </c>
    </row>
    <row r="53" spans="1:9" x14ac:dyDescent="0.35">
      <c r="A53" s="165" t="s">
        <v>151</v>
      </c>
      <c r="B53" s="155" t="s">
        <v>30</v>
      </c>
      <c r="C53" s="155" t="s">
        <v>1165</v>
      </c>
      <c r="D53" s="166"/>
      <c r="E53" s="166"/>
      <c r="F53" s="166"/>
      <c r="G53" s="166"/>
      <c r="H53" s="155"/>
      <c r="I53" s="167">
        <v>0</v>
      </c>
    </row>
    <row r="54" spans="1:9" x14ac:dyDescent="0.35">
      <c r="A54" s="165" t="s">
        <v>152</v>
      </c>
      <c r="B54" s="155" t="s">
        <v>31</v>
      </c>
      <c r="C54" s="155" t="s">
        <v>641</v>
      </c>
      <c r="D54" s="166"/>
      <c r="E54" s="166"/>
      <c r="F54" s="166"/>
      <c r="G54" s="166"/>
      <c r="H54" s="155"/>
      <c r="I54" s="167">
        <v>0</v>
      </c>
    </row>
    <row r="55" spans="1:9" x14ac:dyDescent="0.35">
      <c r="A55" s="165" t="s">
        <v>153</v>
      </c>
      <c r="B55" s="155" t="s">
        <v>32</v>
      </c>
      <c r="C55" s="155" t="s">
        <v>257</v>
      </c>
      <c r="D55" s="166"/>
      <c r="E55" s="166"/>
      <c r="F55" s="166"/>
      <c r="G55" s="166"/>
      <c r="H55" s="155"/>
      <c r="I55" s="167">
        <v>0</v>
      </c>
    </row>
    <row r="56" spans="1:9" ht="15" thickBot="1" x14ac:dyDescent="0.4">
      <c r="A56" s="461" t="s">
        <v>154</v>
      </c>
      <c r="B56" s="462" t="s">
        <v>33</v>
      </c>
      <c r="C56" s="462" t="s">
        <v>257</v>
      </c>
      <c r="D56" s="463"/>
      <c r="E56" s="463"/>
      <c r="F56" s="463"/>
      <c r="G56" s="463"/>
      <c r="H56" s="462"/>
      <c r="I56" s="464">
        <v>0</v>
      </c>
    </row>
    <row r="57" spans="1:9" ht="15" thickBot="1" x14ac:dyDescent="0.4">
      <c r="A57" s="434"/>
      <c r="B57" s="435"/>
      <c r="C57" s="435"/>
      <c r="D57" s="434"/>
      <c r="E57" s="434"/>
      <c r="F57" s="434"/>
      <c r="G57" s="434"/>
      <c r="H57" s="435"/>
      <c r="I57" s="436"/>
    </row>
    <row r="58" spans="1:9" x14ac:dyDescent="0.35">
      <c r="A58" s="465" t="s">
        <v>34</v>
      </c>
      <c r="B58" s="466" t="s">
        <v>211</v>
      </c>
      <c r="C58" s="156"/>
      <c r="D58" s="467"/>
      <c r="E58" s="467"/>
      <c r="F58" s="467"/>
      <c r="G58" s="467"/>
      <c r="H58" s="156"/>
      <c r="I58" s="468">
        <f>SUM(I59:I65)/7</f>
        <v>3.4285714285714284</v>
      </c>
    </row>
    <row r="59" spans="1:9" ht="29" x14ac:dyDescent="0.35">
      <c r="A59" s="190" t="s">
        <v>155</v>
      </c>
      <c r="B59" s="391" t="s">
        <v>35</v>
      </c>
      <c r="C59" s="391" t="s">
        <v>258</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934</v>
      </c>
      <c r="D62" s="384"/>
      <c r="E62" s="384"/>
      <c r="F62" s="384"/>
      <c r="G62" s="384"/>
      <c r="H62" s="391"/>
      <c r="I62" s="333">
        <v>4</v>
      </c>
    </row>
    <row r="63" spans="1:9" ht="29" x14ac:dyDescent="0.35">
      <c r="A63" s="190" t="s">
        <v>159</v>
      </c>
      <c r="B63" s="391" t="s">
        <v>37</v>
      </c>
      <c r="C63" s="391" t="s">
        <v>936</v>
      </c>
      <c r="D63" s="384"/>
      <c r="E63" s="384"/>
      <c r="F63" s="384"/>
      <c r="G63" s="384"/>
      <c r="H63" s="391"/>
      <c r="I63" s="333">
        <v>3</v>
      </c>
    </row>
    <row r="64" spans="1:9" ht="29" x14ac:dyDescent="0.35">
      <c r="A64" s="190" t="s">
        <v>160</v>
      </c>
      <c r="B64" s="391" t="s">
        <v>38</v>
      </c>
      <c r="C64" s="391" t="s">
        <v>262</v>
      </c>
      <c r="D64" s="384"/>
      <c r="E64" s="384"/>
      <c r="F64" s="384"/>
      <c r="G64" s="384"/>
      <c r="H64" s="391"/>
      <c r="I64" s="333">
        <v>3</v>
      </c>
    </row>
    <row r="65" spans="1:9" ht="29.5" thickBot="1" x14ac:dyDescent="0.4">
      <c r="A65" s="420" t="s">
        <v>161</v>
      </c>
      <c r="B65" s="392" t="s">
        <v>39</v>
      </c>
      <c r="C65" s="392" t="s">
        <v>328</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SUM(I68:I76)/9</f>
        <v>2.6666666666666665</v>
      </c>
    </row>
    <row r="68" spans="1:9" x14ac:dyDescent="0.35">
      <c r="A68" s="338" t="s">
        <v>162</v>
      </c>
      <c r="B68" s="139" t="s">
        <v>42</v>
      </c>
      <c r="C68" s="141" t="s">
        <v>1076</v>
      </c>
      <c r="D68" s="140"/>
      <c r="E68" s="140"/>
      <c r="F68" s="140"/>
      <c r="G68" s="140"/>
      <c r="H68" s="141"/>
      <c r="I68" s="142">
        <v>1</v>
      </c>
    </row>
    <row r="69" spans="1:9" ht="29" x14ac:dyDescent="0.35">
      <c r="A69" s="338" t="s">
        <v>163</v>
      </c>
      <c r="B69" s="139" t="s">
        <v>99</v>
      </c>
      <c r="C69" s="141" t="s">
        <v>1077</v>
      </c>
      <c r="D69" s="140"/>
      <c r="E69" s="140"/>
      <c r="F69" s="140"/>
      <c r="G69" s="140"/>
      <c r="H69" s="141"/>
      <c r="I69" s="142">
        <v>1</v>
      </c>
    </row>
    <row r="70" spans="1:9" ht="94.5" customHeight="1" x14ac:dyDescent="0.35">
      <c r="A70" s="338" t="s">
        <v>164</v>
      </c>
      <c r="B70" s="139" t="s">
        <v>43</v>
      </c>
      <c r="C70" s="141" t="s">
        <v>1200</v>
      </c>
      <c r="D70" s="140"/>
      <c r="E70" s="140"/>
      <c r="F70" s="140"/>
      <c r="G70" s="140"/>
      <c r="H70" s="141"/>
      <c r="I70" s="142">
        <v>5</v>
      </c>
    </row>
    <row r="71" spans="1:9" x14ac:dyDescent="0.35">
      <c r="A71" s="338" t="s">
        <v>165</v>
      </c>
      <c r="B71" s="139" t="s">
        <v>44</v>
      </c>
      <c r="C71" s="141" t="s">
        <v>657</v>
      </c>
      <c r="D71" s="140"/>
      <c r="E71" s="140"/>
      <c r="F71" s="140"/>
      <c r="G71" s="140"/>
      <c r="H71" s="141"/>
      <c r="I71" s="142">
        <v>3</v>
      </c>
    </row>
    <row r="72" spans="1:9" x14ac:dyDescent="0.35">
      <c r="A72" s="338" t="s">
        <v>166</v>
      </c>
      <c r="B72" s="139" t="s">
        <v>100</v>
      </c>
      <c r="C72" s="141" t="s">
        <v>646</v>
      </c>
      <c r="D72" s="140"/>
      <c r="E72" s="140"/>
      <c r="F72" s="140"/>
      <c r="G72" s="140"/>
      <c r="H72" s="141"/>
      <c r="I72" s="142">
        <v>3</v>
      </c>
    </row>
    <row r="73" spans="1:9" x14ac:dyDescent="0.35">
      <c r="A73" s="338" t="s">
        <v>167</v>
      </c>
      <c r="B73" s="339" t="s">
        <v>45</v>
      </c>
      <c r="C73" s="175" t="s">
        <v>647</v>
      </c>
      <c r="D73" s="174"/>
      <c r="E73" s="174"/>
      <c r="F73" s="174"/>
      <c r="G73" s="174"/>
      <c r="H73" s="175"/>
      <c r="I73" s="176">
        <v>2</v>
      </c>
    </row>
    <row r="74" spans="1:9" ht="29" x14ac:dyDescent="0.35">
      <c r="A74" s="338" t="s">
        <v>232</v>
      </c>
      <c r="B74" s="339" t="s">
        <v>233</v>
      </c>
      <c r="C74" s="175" t="s">
        <v>648</v>
      </c>
      <c r="D74" s="174"/>
      <c r="E74" s="174"/>
      <c r="F74" s="174"/>
      <c r="G74" s="174"/>
      <c r="H74" s="175"/>
      <c r="I74" s="176">
        <v>3</v>
      </c>
    </row>
    <row r="75" spans="1:9" ht="29" x14ac:dyDescent="0.35">
      <c r="A75" s="338" t="s">
        <v>234</v>
      </c>
      <c r="B75" s="139" t="s">
        <v>235</v>
      </c>
      <c r="C75" s="175" t="s">
        <v>415</v>
      </c>
      <c r="D75" s="174"/>
      <c r="E75" s="174"/>
      <c r="F75" s="174"/>
      <c r="G75" s="174"/>
      <c r="H75" s="175"/>
      <c r="I75" s="176">
        <v>3</v>
      </c>
    </row>
    <row r="76" spans="1:9" ht="29.5" thickBot="1" x14ac:dyDescent="0.4">
      <c r="A76" s="474" t="s">
        <v>236</v>
      </c>
      <c r="B76" s="397" t="s">
        <v>237</v>
      </c>
      <c r="C76" s="399" t="s">
        <v>415</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5</v>
      </c>
    </row>
    <row r="79" spans="1:9" x14ac:dyDescent="0.35">
      <c r="A79" s="162" t="s">
        <v>168</v>
      </c>
      <c r="B79" s="157" t="s">
        <v>213</v>
      </c>
      <c r="C79" s="157" t="s">
        <v>947</v>
      </c>
      <c r="D79" s="163"/>
      <c r="E79" s="163"/>
      <c r="F79" s="163"/>
      <c r="G79" s="163"/>
      <c r="H79" s="157"/>
      <c r="I79" s="164">
        <v>5</v>
      </c>
    </row>
    <row r="80" spans="1:9" ht="15" thickBot="1" x14ac:dyDescent="0.4">
      <c r="A80" s="480" t="s">
        <v>169</v>
      </c>
      <c r="B80" s="481" t="s">
        <v>48</v>
      </c>
      <c r="C80" s="481" t="s">
        <v>260</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SUM(I83:I87)/5</f>
        <v>1.6</v>
      </c>
    </row>
    <row r="83" spans="1:9" x14ac:dyDescent="0.35">
      <c r="A83" s="136" t="s">
        <v>170</v>
      </c>
      <c r="B83" s="138" t="s">
        <v>214</v>
      </c>
      <c r="C83" s="138" t="s">
        <v>588</v>
      </c>
      <c r="D83" s="137"/>
      <c r="E83" s="137"/>
      <c r="F83" s="137"/>
      <c r="G83" s="137"/>
      <c r="H83" s="138"/>
      <c r="I83" s="334">
        <v>0</v>
      </c>
    </row>
    <row r="84" spans="1:9" x14ac:dyDescent="0.35">
      <c r="A84" s="136" t="s">
        <v>171</v>
      </c>
      <c r="B84" s="138" t="s">
        <v>51</v>
      </c>
      <c r="C84" s="138" t="s">
        <v>589</v>
      </c>
      <c r="D84" s="137"/>
      <c r="E84" s="137"/>
      <c r="F84" s="137"/>
      <c r="G84" s="137"/>
      <c r="H84" s="138"/>
      <c r="I84" s="334">
        <v>1</v>
      </c>
    </row>
    <row r="85" spans="1:9" x14ac:dyDescent="0.35">
      <c r="A85" s="136" t="s">
        <v>872</v>
      </c>
      <c r="B85" s="138" t="s">
        <v>52</v>
      </c>
      <c r="C85" s="138" t="s">
        <v>590</v>
      </c>
      <c r="D85" s="137"/>
      <c r="E85" s="137"/>
      <c r="F85" s="137"/>
      <c r="G85" s="137"/>
      <c r="H85" s="138"/>
      <c r="I85" s="334">
        <v>1</v>
      </c>
    </row>
    <row r="86" spans="1:9" ht="29" x14ac:dyDescent="0.35">
      <c r="A86" s="136" t="s">
        <v>172</v>
      </c>
      <c r="B86" s="210" t="s">
        <v>53</v>
      </c>
      <c r="C86" s="138" t="s">
        <v>264</v>
      </c>
      <c r="D86" s="137"/>
      <c r="E86" s="137"/>
      <c r="F86" s="137"/>
      <c r="G86" s="137"/>
      <c r="H86" s="138"/>
      <c r="I86" s="334">
        <v>3</v>
      </c>
    </row>
    <row r="87" spans="1:9" ht="29.5" thickBot="1" x14ac:dyDescent="0.4">
      <c r="A87" s="485" t="s">
        <v>173</v>
      </c>
      <c r="B87" s="143" t="s">
        <v>215</v>
      </c>
      <c r="C87" s="143" t="s">
        <v>264</v>
      </c>
      <c r="D87" s="144"/>
      <c r="E87" s="144"/>
      <c r="F87" s="144"/>
      <c r="G87" s="144"/>
      <c r="H87" s="143"/>
      <c r="I87" s="324">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SUM(I90:I94)/5</f>
        <v>3.8</v>
      </c>
    </row>
    <row r="90" spans="1:9" x14ac:dyDescent="0.35">
      <c r="A90" s="187" t="s">
        <v>174</v>
      </c>
      <c r="B90" s="188" t="s">
        <v>56</v>
      </c>
      <c r="C90" s="188" t="s">
        <v>285</v>
      </c>
      <c r="D90" s="189"/>
      <c r="E90" s="189"/>
      <c r="F90" s="189"/>
      <c r="G90" s="189"/>
      <c r="H90" s="188"/>
      <c r="I90" s="327">
        <v>5</v>
      </c>
    </row>
    <row r="91" spans="1:9" x14ac:dyDescent="0.35">
      <c r="A91" s="187" t="s">
        <v>175</v>
      </c>
      <c r="B91" s="188" t="s">
        <v>101</v>
      </c>
      <c r="C91" s="188" t="s">
        <v>638</v>
      </c>
      <c r="D91" s="189"/>
      <c r="E91" s="189"/>
      <c r="F91" s="189"/>
      <c r="G91" s="189"/>
      <c r="H91" s="188"/>
      <c r="I91" s="327">
        <v>2</v>
      </c>
    </row>
    <row r="92" spans="1:9" ht="29" x14ac:dyDescent="0.35">
      <c r="A92" s="187" t="s">
        <v>873</v>
      </c>
      <c r="B92" s="188" t="s">
        <v>57</v>
      </c>
      <c r="C92" s="188" t="s">
        <v>821</v>
      </c>
      <c r="D92" s="189"/>
      <c r="E92" s="189"/>
      <c r="F92" s="189"/>
      <c r="G92" s="189"/>
      <c r="H92" s="188"/>
      <c r="I92" s="327">
        <v>5</v>
      </c>
    </row>
    <row r="93" spans="1:9" x14ac:dyDescent="0.35">
      <c r="A93" s="187" t="s">
        <v>176</v>
      </c>
      <c r="B93" s="188" t="s">
        <v>58</v>
      </c>
      <c r="C93" s="188" t="s">
        <v>966</v>
      </c>
      <c r="D93" s="189"/>
      <c r="E93" s="189"/>
      <c r="F93" s="189"/>
      <c r="G93" s="189"/>
      <c r="H93" s="188"/>
      <c r="I93" s="327">
        <v>2</v>
      </c>
    </row>
    <row r="94" spans="1:9" ht="15" thickBot="1" x14ac:dyDescent="0.4">
      <c r="A94" s="441" t="s">
        <v>177</v>
      </c>
      <c r="B94" s="159" t="s">
        <v>59</v>
      </c>
      <c r="C94" s="159" t="s">
        <v>592</v>
      </c>
      <c r="D94" s="177"/>
      <c r="E94" s="177"/>
      <c r="F94" s="177"/>
      <c r="G94" s="177"/>
      <c r="H94" s="159"/>
      <c r="I94" s="442">
        <v>5</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x14ac:dyDescent="0.35">
      <c r="A120" s="452" t="s">
        <v>72</v>
      </c>
      <c r="B120" s="453" t="s">
        <v>73</v>
      </c>
      <c r="C120" s="160"/>
      <c r="D120" s="454"/>
      <c r="E120" s="454"/>
      <c r="F120" s="454"/>
      <c r="G120" s="454"/>
      <c r="H120" s="160"/>
      <c r="I120" s="455">
        <f>SUM(I121:I123)/3</f>
        <v>2.3333333333333335</v>
      </c>
    </row>
    <row r="121" spans="1:10" x14ac:dyDescent="0.35">
      <c r="A121" s="183" t="s">
        <v>198</v>
      </c>
      <c r="B121" s="580" t="s">
        <v>238</v>
      </c>
      <c r="C121" s="184" t="s">
        <v>635</v>
      </c>
      <c r="D121" s="185"/>
      <c r="E121" s="185"/>
      <c r="F121" s="185"/>
      <c r="G121" s="185"/>
      <c r="H121" s="184"/>
      <c r="I121" s="186">
        <v>2</v>
      </c>
    </row>
    <row r="122" spans="1:10" x14ac:dyDescent="0.35">
      <c r="A122" s="183" t="s">
        <v>199</v>
      </c>
      <c r="B122" s="580" t="s">
        <v>239</v>
      </c>
      <c r="C122" s="184" t="s">
        <v>636</v>
      </c>
      <c r="D122" s="185"/>
      <c r="E122" s="185"/>
      <c r="F122" s="185"/>
      <c r="G122" s="185"/>
      <c r="H122" s="184"/>
      <c r="I122" s="186">
        <v>4</v>
      </c>
    </row>
    <row r="123" spans="1:10" ht="29.5" thickBot="1" x14ac:dyDescent="0.4">
      <c r="A123" s="456" t="s">
        <v>200</v>
      </c>
      <c r="B123" s="582" t="s">
        <v>240</v>
      </c>
      <c r="C123" s="152" t="s">
        <v>637</v>
      </c>
      <c r="D123" s="172"/>
      <c r="E123" s="172"/>
      <c r="F123" s="172"/>
      <c r="G123" s="172"/>
      <c r="H123" s="152"/>
      <c r="I123" s="173">
        <v>1</v>
      </c>
    </row>
    <row r="125" spans="1:10" ht="15" thickBot="1" x14ac:dyDescent="0.4">
      <c r="B125" s="526"/>
      <c r="C125" s="488"/>
    </row>
    <row r="126" spans="1:10" ht="18" customHeight="1" thickTop="1" thickBot="1" x14ac:dyDescent="0.4">
      <c r="B126" s="395" t="s">
        <v>84</v>
      </c>
      <c r="C126" s="615" t="s">
        <v>658</v>
      </c>
      <c r="D126" s="629"/>
      <c r="E126" s="629"/>
      <c r="F126" s="629"/>
      <c r="G126" s="629"/>
      <c r="H126" s="629"/>
      <c r="I126" s="630"/>
      <c r="J126" s="488"/>
    </row>
    <row r="127" spans="1:10" ht="15" thickTop="1" x14ac:dyDescent="0.35">
      <c r="C127" s="634"/>
      <c r="D127" s="635"/>
      <c r="E127" s="635"/>
      <c r="F127" s="635"/>
      <c r="G127" s="635"/>
      <c r="H127" s="635"/>
      <c r="I127" s="636"/>
      <c r="J127" s="488"/>
    </row>
    <row r="128" spans="1:10" x14ac:dyDescent="0.35">
      <c r="C128" s="634"/>
      <c r="D128" s="635"/>
      <c r="E128" s="635"/>
      <c r="F128" s="635"/>
      <c r="G128" s="635"/>
      <c r="H128" s="635"/>
      <c r="I128" s="636"/>
      <c r="J128" s="488"/>
    </row>
    <row r="129" spans="2:10" ht="15" thickBot="1" x14ac:dyDescent="0.4">
      <c r="B129" s="123"/>
      <c r="C129" s="631"/>
      <c r="D129" s="632"/>
      <c r="E129" s="632"/>
      <c r="F129" s="632"/>
      <c r="G129" s="632"/>
      <c r="H129" s="632"/>
      <c r="I129" s="633"/>
      <c r="J129" s="488"/>
    </row>
    <row r="130" spans="2:10" ht="15" thickTop="1" x14ac:dyDescent="0.35">
      <c r="B130" s="123"/>
      <c r="I130" s="489"/>
      <c r="J130" s="488"/>
    </row>
    <row r="131" spans="2:10" x14ac:dyDescent="0.35">
      <c r="B131" s="123"/>
      <c r="I131" s="489"/>
      <c r="J131" s="488"/>
    </row>
    <row r="132" spans="2:10" x14ac:dyDescent="0.35">
      <c r="B132" s="123"/>
      <c r="I132" s="489"/>
    </row>
    <row r="133" spans="2:10" x14ac:dyDescent="0.35">
      <c r="B133" s="123"/>
      <c r="I133" s="489"/>
    </row>
    <row r="134" spans="2:10" x14ac:dyDescent="0.35">
      <c r="B134" s="123"/>
      <c r="I134" s="489"/>
    </row>
    <row r="135" spans="2:10" x14ac:dyDescent="0.35">
      <c r="B135" s="123"/>
      <c r="I135" s="489"/>
    </row>
    <row r="136" spans="2:10" x14ac:dyDescent="0.35">
      <c r="B136" s="123"/>
      <c r="I136" s="489"/>
    </row>
    <row r="137" spans="2:10" x14ac:dyDescent="0.35">
      <c r="B137" s="123"/>
      <c r="I137" s="489"/>
    </row>
    <row r="138" spans="2:10" x14ac:dyDescent="0.35">
      <c r="B138" s="123"/>
      <c r="I138" s="489"/>
    </row>
    <row r="139" spans="2:10" x14ac:dyDescent="0.35">
      <c r="B139" s="123"/>
      <c r="I139" s="489"/>
    </row>
    <row r="140" spans="2:10" x14ac:dyDescent="0.35">
      <c r="B140" s="123"/>
      <c r="I140" s="489"/>
    </row>
    <row r="141" spans="2:10" x14ac:dyDescent="0.35">
      <c r="B141" s="123"/>
      <c r="I141" s="489"/>
    </row>
    <row r="142" spans="2:10" x14ac:dyDescent="0.35">
      <c r="B142" s="123"/>
      <c r="I142" s="489"/>
    </row>
    <row r="143" spans="2:10" x14ac:dyDescent="0.35">
      <c r="B143" s="123"/>
    </row>
  </sheetData>
  <mergeCells count="1">
    <mergeCell ref="C126:I129"/>
  </mergeCells>
  <pageMargins left="0.70866141732283472" right="0.70866141732283472" top="0.74803149606299213" bottom="0.74803149606299213" header="0.31496062992125984" footer="0.31496062992125984"/>
  <pageSetup scale="75" fitToHeight="0"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122"/>
  <sheetViews>
    <sheetView workbookViewId="0"/>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5">
      <c r="A1" s="91"/>
      <c r="B1" s="92" t="s">
        <v>1100</v>
      </c>
      <c r="C1" s="93" t="s">
        <v>103</v>
      </c>
      <c r="F1" s="60" t="s">
        <v>104</v>
      </c>
      <c r="G1" s="94" t="s">
        <v>110</v>
      </c>
      <c r="H1" s="60" t="s">
        <v>105</v>
      </c>
      <c r="I1" s="60" t="s">
        <v>106</v>
      </c>
      <c r="J1" s="60" t="s">
        <v>107</v>
      </c>
      <c r="K1" s="94" t="s">
        <v>109</v>
      </c>
    </row>
    <row r="2" spans="1:11" ht="15" x14ac:dyDescent="0.2">
      <c r="A2" s="98"/>
      <c r="B2" s="99" t="s">
        <v>88</v>
      </c>
      <c r="C2" s="100" t="str">
        <f>'N. Nazko Cone'!C3</f>
        <v>Nazko Cone</v>
      </c>
    </row>
    <row r="3" spans="1:11" ht="15" x14ac:dyDescent="0.2">
      <c r="A3" s="98"/>
      <c r="B3" s="99" t="s">
        <v>89</v>
      </c>
      <c r="C3" s="318" t="str">
        <f>'N. Nazko Cone'!C4</f>
        <v>Quesnel</v>
      </c>
      <c r="E3" s="102" t="s">
        <v>116</v>
      </c>
      <c r="F3" s="102" t="s">
        <v>111</v>
      </c>
      <c r="G3" s="102" t="s">
        <v>117</v>
      </c>
      <c r="H3" s="102" t="s">
        <v>112</v>
      </c>
      <c r="I3" s="102" t="s">
        <v>113</v>
      </c>
      <c r="J3" s="102" t="s">
        <v>114</v>
      </c>
      <c r="K3" s="102" t="s">
        <v>441</v>
      </c>
    </row>
    <row r="4" spans="1:11" ht="15" x14ac:dyDescent="0.2">
      <c r="A4" s="98"/>
      <c r="B4" s="99" t="s">
        <v>87</v>
      </c>
      <c r="C4" s="318" t="str">
        <f>'N. Nazko Cone'!C5</f>
        <v>Prince George</v>
      </c>
      <c r="E4" s="103"/>
      <c r="F4" s="146">
        <f>C51</f>
        <v>0</v>
      </c>
      <c r="G4" s="146">
        <f>(C40+C57+C45+C95)/4</f>
        <v>2.1904761904761907</v>
      </c>
      <c r="H4" s="146">
        <f>C34</f>
        <v>2.5</v>
      </c>
      <c r="I4" s="146">
        <f>C66</f>
        <v>2.6666666666666665</v>
      </c>
      <c r="J4" s="146">
        <f>(C9+C25+C113)/3</f>
        <v>3.8095238095238098</v>
      </c>
      <c r="K4" s="146">
        <f>(C77+C81+C88+C119)/4</f>
        <v>3.1833333333333331</v>
      </c>
    </row>
    <row r="5" spans="1:11" ht="15" x14ac:dyDescent="0.2">
      <c r="A5" s="98"/>
      <c r="B5" s="101" t="s">
        <v>5</v>
      </c>
      <c r="C5" s="318" t="str">
        <f>'N. Nazko Cone'!C6</f>
        <v>Marmot Lake, 093B13</v>
      </c>
    </row>
    <row r="6" spans="1:11" ht="15" x14ac:dyDescent="0.2">
      <c r="A6" s="98"/>
      <c r="B6" s="101" t="s">
        <v>6</v>
      </c>
      <c r="C6" s="318" t="str">
        <f>'N. Nazko Cone'!C7</f>
        <v>93B.092</v>
      </c>
    </row>
    <row r="7" spans="1:11" ht="15" x14ac:dyDescent="0.2">
      <c r="A7" s="6"/>
      <c r="B7" s="8"/>
      <c r="C7" s="7"/>
    </row>
    <row r="8" spans="1:11" ht="19.5" thickBot="1" x14ac:dyDescent="0.35">
      <c r="A8" s="6"/>
      <c r="B8" s="192" t="str">
        <f>'N. Nazko Cone'!C3</f>
        <v>Nazko Cone</v>
      </c>
      <c r="C8" s="7"/>
    </row>
    <row r="9" spans="1:11" ht="15" x14ac:dyDescent="0.2">
      <c r="A9" s="18" t="s">
        <v>7</v>
      </c>
      <c r="B9" s="19" t="s">
        <v>206</v>
      </c>
      <c r="C9" s="82">
        <f>'N. Nazko Cone'!I10</f>
        <v>4</v>
      </c>
    </row>
    <row r="10" spans="1:11" ht="15" x14ac:dyDescent="0.25">
      <c r="A10" s="20" t="s">
        <v>119</v>
      </c>
      <c r="B10" s="5" t="s">
        <v>94</v>
      </c>
      <c r="C10" s="65">
        <f>'N. Nazko Cone'!I11</f>
        <v>5</v>
      </c>
    </row>
    <row r="11" spans="1:11" ht="15" x14ac:dyDescent="0.25">
      <c r="A11" s="20" t="s">
        <v>120</v>
      </c>
      <c r="B11" s="5" t="s">
        <v>8</v>
      </c>
      <c r="C11" s="291">
        <f>'N. Nazko Cone'!I12</f>
        <v>3</v>
      </c>
    </row>
    <row r="12" spans="1:11" ht="15" x14ac:dyDescent="0.25">
      <c r="A12" s="20" t="s">
        <v>121</v>
      </c>
      <c r="B12" s="5" t="s">
        <v>224</v>
      </c>
      <c r="C12" s="291">
        <f>'N. Nazko Cone'!I13</f>
        <v>5</v>
      </c>
    </row>
    <row r="13" spans="1:11" ht="15" x14ac:dyDescent="0.25">
      <c r="A13" s="20" t="s">
        <v>122</v>
      </c>
      <c r="B13" s="5" t="s">
        <v>92</v>
      </c>
      <c r="C13" s="291">
        <f>'N. Nazko Cone'!I14</f>
        <v>3</v>
      </c>
    </row>
    <row r="14" spans="1:11" ht="15" x14ac:dyDescent="0.25">
      <c r="A14" s="20" t="s">
        <v>123</v>
      </c>
      <c r="B14" s="5" t="s">
        <v>91</v>
      </c>
      <c r="C14" s="291">
        <f>'N. Nazko Cone'!I15</f>
        <v>3</v>
      </c>
    </row>
    <row r="15" spans="1:11" ht="15" x14ac:dyDescent="0.25">
      <c r="A15" s="20" t="s">
        <v>124</v>
      </c>
      <c r="B15" s="5" t="s">
        <v>93</v>
      </c>
      <c r="C15" s="291">
        <f>'N. Nazko Cone'!I16</f>
        <v>3</v>
      </c>
    </row>
    <row r="16" spans="1:11" ht="15" x14ac:dyDescent="0.25">
      <c r="A16" s="20" t="s">
        <v>125</v>
      </c>
      <c r="B16" s="5" t="s">
        <v>203</v>
      </c>
      <c r="C16" s="291">
        <f>'N. Nazko Cone'!I17</f>
        <v>3</v>
      </c>
    </row>
    <row r="17" spans="1:3" ht="15" x14ac:dyDescent="0.25">
      <c r="A17" s="20" t="s">
        <v>126</v>
      </c>
      <c r="B17" s="5" t="s">
        <v>9</v>
      </c>
      <c r="C17" s="291">
        <f>'N. Nazko Cone'!I18</f>
        <v>3</v>
      </c>
    </row>
    <row r="18" spans="1:3" ht="15" x14ac:dyDescent="0.25">
      <c r="A18" s="20" t="s">
        <v>127</v>
      </c>
      <c r="B18" s="5" t="s">
        <v>10</v>
      </c>
      <c r="C18" s="291">
        <f>'N. Nazko Cone'!I19</f>
        <v>5</v>
      </c>
    </row>
    <row r="19" spans="1:3" ht="15" x14ac:dyDescent="0.25">
      <c r="A19" s="20" t="s">
        <v>128</v>
      </c>
      <c r="B19" s="5" t="s">
        <v>96</v>
      </c>
      <c r="C19" s="291">
        <f>'N. Nazko Cone'!I20</f>
        <v>5</v>
      </c>
    </row>
    <row r="20" spans="1:3" x14ac:dyDescent="0.35">
      <c r="A20" s="20" t="s">
        <v>129</v>
      </c>
      <c r="B20" s="5" t="s">
        <v>225</v>
      </c>
      <c r="C20" s="291">
        <f>'N. Nazko Cone'!I21</f>
        <v>5</v>
      </c>
    </row>
    <row r="21" spans="1:3" x14ac:dyDescent="0.35">
      <c r="A21" s="20" t="s">
        <v>130</v>
      </c>
      <c r="B21" s="5" t="s">
        <v>204</v>
      </c>
      <c r="C21" s="291">
        <f>'N. Nazko Cone'!I22</f>
        <v>5</v>
      </c>
    </row>
    <row r="22" spans="1:3" x14ac:dyDescent="0.35">
      <c r="A22" s="20" t="s">
        <v>131</v>
      </c>
      <c r="B22" s="5" t="s">
        <v>90</v>
      </c>
      <c r="C22" s="291">
        <f>'N. Nazko Cone'!I23</f>
        <v>3</v>
      </c>
    </row>
    <row r="23" spans="1:3" ht="29.5" thickBot="1" x14ac:dyDescent="0.4">
      <c r="A23" s="105" t="s">
        <v>132</v>
      </c>
      <c r="B23" s="106" t="s">
        <v>226</v>
      </c>
      <c r="C23" s="291">
        <f>'N. Nazko Cone'!I24</f>
        <v>5</v>
      </c>
    </row>
    <row r="24" spans="1:3" ht="15" thickBot="1" x14ac:dyDescent="0.4">
      <c r="A24" s="24"/>
      <c r="B24" s="25"/>
      <c r="C24" s="63"/>
    </row>
    <row r="25" spans="1:3" x14ac:dyDescent="0.35">
      <c r="A25" s="26" t="s">
        <v>11</v>
      </c>
      <c r="B25" s="27" t="s">
        <v>12</v>
      </c>
      <c r="C25" s="83">
        <f>'N. Nazko Cone'!I26</f>
        <v>2.4285714285714284</v>
      </c>
    </row>
    <row r="26" spans="1:3" x14ac:dyDescent="0.35">
      <c r="A26" s="28" t="s">
        <v>133</v>
      </c>
      <c r="B26" s="9" t="s">
        <v>13</v>
      </c>
      <c r="C26" s="67">
        <f>'N. Nazko Cone'!I27</f>
        <v>1</v>
      </c>
    </row>
    <row r="27" spans="1:3" x14ac:dyDescent="0.35">
      <c r="A27" s="28" t="s">
        <v>134</v>
      </c>
      <c r="B27" s="9" t="s">
        <v>205</v>
      </c>
      <c r="C27" s="67">
        <f>'N. Nazko Cone'!I28</f>
        <v>3</v>
      </c>
    </row>
    <row r="28" spans="1:3" x14ac:dyDescent="0.35">
      <c r="A28" s="28" t="s">
        <v>135</v>
      </c>
      <c r="B28" s="9" t="s">
        <v>14</v>
      </c>
      <c r="C28" s="67">
        <f>'N. Nazko Cone'!I29</f>
        <v>0</v>
      </c>
    </row>
    <row r="29" spans="1:3" x14ac:dyDescent="0.35">
      <c r="A29" s="28" t="s">
        <v>136</v>
      </c>
      <c r="B29" s="9" t="s">
        <v>15</v>
      </c>
      <c r="C29" s="67">
        <f>'N. Nazko Cone'!I30</f>
        <v>3</v>
      </c>
    </row>
    <row r="30" spans="1:3" x14ac:dyDescent="0.35">
      <c r="A30" s="28" t="s">
        <v>137</v>
      </c>
      <c r="B30" s="9" t="s">
        <v>16</v>
      </c>
      <c r="C30" s="67">
        <f>'N. Nazko Cone'!I31</f>
        <v>2</v>
      </c>
    </row>
    <row r="31" spans="1:3" ht="29" x14ac:dyDescent="0.35">
      <c r="A31" s="108" t="s">
        <v>138</v>
      </c>
      <c r="B31" s="109" t="s">
        <v>207</v>
      </c>
      <c r="C31" s="67">
        <f>'N. Nazko Cone'!I32</f>
        <v>3</v>
      </c>
    </row>
    <row r="32" spans="1:3" ht="15" thickBot="1" x14ac:dyDescent="0.4">
      <c r="A32" s="28" t="s">
        <v>139</v>
      </c>
      <c r="B32" s="29" t="s">
        <v>17</v>
      </c>
      <c r="C32" s="68">
        <f>'N. Nazko Cone'!I33</f>
        <v>5</v>
      </c>
    </row>
    <row r="33" spans="1:3" ht="15" thickBot="1" x14ac:dyDescent="0.4">
      <c r="A33" s="24"/>
      <c r="B33" s="25"/>
      <c r="C33" s="63"/>
    </row>
    <row r="34" spans="1:3" x14ac:dyDescent="0.35">
      <c r="A34" s="30" t="s">
        <v>18</v>
      </c>
      <c r="B34" s="31" t="s">
        <v>19</v>
      </c>
      <c r="C34" s="84">
        <f>'N. Nazko Cone'!I35</f>
        <v>2.5</v>
      </c>
    </row>
    <row r="35" spans="1:3" x14ac:dyDescent="0.35">
      <c r="A35" s="32" t="s">
        <v>140</v>
      </c>
      <c r="B35" s="10" t="s">
        <v>97</v>
      </c>
      <c r="C35" s="69">
        <f>'N. Nazko Cone'!I36</f>
        <v>3</v>
      </c>
    </row>
    <row r="36" spans="1:3" x14ac:dyDescent="0.35">
      <c r="A36" s="32" t="s">
        <v>141</v>
      </c>
      <c r="B36" s="10" t="s">
        <v>20</v>
      </c>
      <c r="C36" s="69">
        <f>'N. Nazko Cone'!I37</f>
        <v>2</v>
      </c>
    </row>
    <row r="37" spans="1:3" x14ac:dyDescent="0.35">
      <c r="A37" s="32" t="s">
        <v>142</v>
      </c>
      <c r="B37" s="10" t="s">
        <v>21</v>
      </c>
      <c r="C37" s="69">
        <f>'N. Nazko Cone'!I38</f>
        <v>3</v>
      </c>
    </row>
    <row r="38" spans="1:3" ht="15" thickBot="1" x14ac:dyDescent="0.4">
      <c r="A38" s="32" t="s">
        <v>143</v>
      </c>
      <c r="B38" s="33" t="s">
        <v>86</v>
      </c>
      <c r="C38" s="70">
        <f>'N. Nazko Cone'!I39</f>
        <v>2</v>
      </c>
    </row>
    <row r="39" spans="1:3" ht="15" thickBot="1" x14ac:dyDescent="0.4">
      <c r="A39" s="24"/>
      <c r="B39" s="25"/>
      <c r="C39" s="64"/>
    </row>
    <row r="40" spans="1:3" ht="29" x14ac:dyDescent="0.35">
      <c r="A40" s="36" t="s">
        <v>22</v>
      </c>
      <c r="B40" s="37" t="s">
        <v>227</v>
      </c>
      <c r="C40" s="85">
        <f>'N. Nazko Cone'!I41</f>
        <v>2.3333333333333335</v>
      </c>
    </row>
    <row r="41" spans="1:3" x14ac:dyDescent="0.35">
      <c r="A41" s="38" t="s">
        <v>144</v>
      </c>
      <c r="B41" s="11" t="s">
        <v>23</v>
      </c>
      <c r="C41" s="71">
        <f>'N. Nazko Cone'!I42</f>
        <v>3</v>
      </c>
    </row>
    <row r="42" spans="1:3" ht="29" x14ac:dyDescent="0.35">
      <c r="A42" s="111" t="s">
        <v>145</v>
      </c>
      <c r="B42" s="112" t="s">
        <v>228</v>
      </c>
      <c r="C42" s="71">
        <f>'N. Nazko Cone'!I43</f>
        <v>1</v>
      </c>
    </row>
    <row r="43" spans="1:3" ht="15" thickBot="1" x14ac:dyDescent="0.4">
      <c r="A43" s="38" t="s">
        <v>146</v>
      </c>
      <c r="B43" s="39" t="s">
        <v>24</v>
      </c>
      <c r="C43" s="72">
        <f>'N. Nazko Cone'!I44</f>
        <v>3</v>
      </c>
    </row>
    <row r="44" spans="1:3" ht="15" thickBot="1" x14ac:dyDescent="0.4">
      <c r="A44" s="24"/>
      <c r="B44" s="25"/>
      <c r="C44" s="63"/>
    </row>
    <row r="45" spans="1:3" x14ac:dyDescent="0.35">
      <c r="A45" s="40" t="s">
        <v>25</v>
      </c>
      <c r="B45" s="41" t="s">
        <v>26</v>
      </c>
      <c r="C45" s="86">
        <f>'N. Nazko Cone'!I44</f>
        <v>3</v>
      </c>
    </row>
    <row r="46" spans="1:3" x14ac:dyDescent="0.35">
      <c r="A46" s="42" t="s">
        <v>147</v>
      </c>
      <c r="B46" s="12" t="s">
        <v>208</v>
      </c>
      <c r="C46" s="73">
        <f>'N. Nazko Cone'!I45</f>
        <v>0</v>
      </c>
    </row>
    <row r="47" spans="1:3" x14ac:dyDescent="0.35">
      <c r="A47" s="42" t="s">
        <v>148</v>
      </c>
      <c r="B47" s="12" t="s">
        <v>209</v>
      </c>
      <c r="C47" s="73">
        <f>'N. Nazko Cone'!I46</f>
        <v>3.5</v>
      </c>
    </row>
    <row r="48" spans="1:3" x14ac:dyDescent="0.35">
      <c r="A48" s="42" t="s">
        <v>149</v>
      </c>
      <c r="B48" s="12" t="s">
        <v>27</v>
      </c>
      <c r="C48" s="73">
        <f>'N. Nazko Cone'!I47</f>
        <v>3</v>
      </c>
    </row>
    <row r="49" spans="1:3" ht="15" thickBot="1" x14ac:dyDescent="0.4">
      <c r="A49" s="42" t="s">
        <v>150</v>
      </c>
      <c r="B49" s="43" t="s">
        <v>210</v>
      </c>
      <c r="C49" s="74">
        <f>'N. Nazko Cone'!I48</f>
        <v>5</v>
      </c>
    </row>
    <row r="50" spans="1:3" ht="15" thickBot="1" x14ac:dyDescent="0.4">
      <c r="A50" s="24"/>
      <c r="B50" s="25"/>
      <c r="C50" s="63"/>
    </row>
    <row r="51" spans="1:3" x14ac:dyDescent="0.35">
      <c r="A51" s="44" t="s">
        <v>28</v>
      </c>
      <c r="B51" s="45" t="s">
        <v>29</v>
      </c>
      <c r="C51" s="87">
        <f>'N. Nazko Cone'!I52</f>
        <v>0</v>
      </c>
    </row>
    <row r="52" spans="1:3" x14ac:dyDescent="0.35">
      <c r="A52" s="46" t="s">
        <v>151</v>
      </c>
      <c r="B52" s="13" t="s">
        <v>30</v>
      </c>
      <c r="C52" s="75">
        <f>'N. Nazko Cone'!I53</f>
        <v>0</v>
      </c>
    </row>
    <row r="53" spans="1:3" x14ac:dyDescent="0.35">
      <c r="A53" s="46" t="s">
        <v>152</v>
      </c>
      <c r="B53" s="13" t="s">
        <v>31</v>
      </c>
      <c r="C53" s="75">
        <f>'N. Nazko Cone'!I54</f>
        <v>0</v>
      </c>
    </row>
    <row r="54" spans="1:3" x14ac:dyDescent="0.35">
      <c r="A54" s="46" t="s">
        <v>153</v>
      </c>
      <c r="B54" s="13" t="s">
        <v>32</v>
      </c>
      <c r="C54" s="75">
        <f>'N. Nazko Cone'!I55</f>
        <v>0</v>
      </c>
    </row>
    <row r="55" spans="1:3" ht="15" thickBot="1" x14ac:dyDescent="0.4">
      <c r="A55" s="46" t="s">
        <v>154</v>
      </c>
      <c r="B55" s="47" t="s">
        <v>33</v>
      </c>
      <c r="C55" s="76">
        <f>'N. Nazko Cone'!I56</f>
        <v>0</v>
      </c>
    </row>
    <row r="56" spans="1:3" ht="15" thickBot="1" x14ac:dyDescent="0.4">
      <c r="A56" s="24"/>
      <c r="B56" s="25"/>
      <c r="C56" s="63"/>
    </row>
    <row r="57" spans="1:3" x14ac:dyDescent="0.35">
      <c r="A57" s="48" t="s">
        <v>34</v>
      </c>
      <c r="B57" s="49" t="s">
        <v>211</v>
      </c>
      <c r="C57" s="88">
        <f>'N. Nazko Cone'!I58</f>
        <v>3.4285714285714284</v>
      </c>
    </row>
    <row r="58" spans="1:3" x14ac:dyDescent="0.35">
      <c r="A58" s="50" t="s">
        <v>155</v>
      </c>
      <c r="B58" s="14" t="s">
        <v>35</v>
      </c>
      <c r="C58" s="77">
        <f>'N. Nazko Cone'!I59</f>
        <v>3</v>
      </c>
    </row>
    <row r="59" spans="1:3" x14ac:dyDescent="0.35">
      <c r="A59" s="50" t="s">
        <v>156</v>
      </c>
      <c r="B59" s="14" t="s">
        <v>212</v>
      </c>
      <c r="C59" s="77">
        <f>'N. Nazko Cone'!I60</f>
        <v>3</v>
      </c>
    </row>
    <row r="60" spans="1:3" x14ac:dyDescent="0.35">
      <c r="A60" s="50" t="s">
        <v>157</v>
      </c>
      <c r="B60" s="14" t="s">
        <v>98</v>
      </c>
      <c r="C60" s="77">
        <f>'N. Nazko Cone'!I61</f>
        <v>3</v>
      </c>
    </row>
    <row r="61" spans="1:3" x14ac:dyDescent="0.35">
      <c r="A61" s="50" t="s">
        <v>158</v>
      </c>
      <c r="B61" s="14" t="s">
        <v>36</v>
      </c>
      <c r="C61" s="77">
        <f>'N. Nazko Cone'!I62</f>
        <v>4</v>
      </c>
    </row>
    <row r="62" spans="1:3" x14ac:dyDescent="0.35">
      <c r="A62" s="50" t="s">
        <v>159</v>
      </c>
      <c r="B62" s="14" t="s">
        <v>37</v>
      </c>
      <c r="C62" s="77">
        <f>'N. Nazko Cone'!I63</f>
        <v>3</v>
      </c>
    </row>
    <row r="63" spans="1:3" x14ac:dyDescent="0.35">
      <c r="A63" s="114" t="s">
        <v>160</v>
      </c>
      <c r="B63" s="115" t="s">
        <v>38</v>
      </c>
      <c r="C63" s="116">
        <f>'N. Nazko Cone'!I64</f>
        <v>3</v>
      </c>
    </row>
    <row r="64" spans="1:3" ht="15" thickBot="1" x14ac:dyDescent="0.4">
      <c r="A64" s="50" t="s">
        <v>161</v>
      </c>
      <c r="B64" s="51" t="s">
        <v>39</v>
      </c>
      <c r="C64" s="78">
        <f>'N. Nazko Cone'!I65</f>
        <v>5</v>
      </c>
    </row>
    <row r="65" spans="1:3" ht="15" thickBot="1" x14ac:dyDescent="0.4">
      <c r="A65" s="24"/>
      <c r="B65" s="25"/>
      <c r="C65" s="63"/>
    </row>
    <row r="66" spans="1:3" x14ac:dyDescent="0.35">
      <c r="A66" s="52" t="s">
        <v>40</v>
      </c>
      <c r="B66" s="53" t="s">
        <v>41</v>
      </c>
      <c r="C66" s="89">
        <f>'N. Nazko Cone'!I67</f>
        <v>2.6666666666666665</v>
      </c>
    </row>
    <row r="67" spans="1:3" x14ac:dyDescent="0.35">
      <c r="A67" s="54" t="s">
        <v>162</v>
      </c>
      <c r="B67" s="15" t="s">
        <v>42</v>
      </c>
      <c r="C67" s="79">
        <f>'N. Nazko Cone'!I68</f>
        <v>1</v>
      </c>
    </row>
    <row r="68" spans="1:3" x14ac:dyDescent="0.35">
      <c r="A68" s="54" t="s">
        <v>163</v>
      </c>
      <c r="B68" s="15" t="s">
        <v>99</v>
      </c>
      <c r="C68" s="79">
        <f>'N. Nazko Cone'!I69</f>
        <v>1</v>
      </c>
    </row>
    <row r="69" spans="1:3" x14ac:dyDescent="0.35">
      <c r="A69" s="54" t="s">
        <v>164</v>
      </c>
      <c r="B69" s="15" t="s">
        <v>43</v>
      </c>
      <c r="C69" s="79">
        <f>'N. Nazko Cone'!I70</f>
        <v>5</v>
      </c>
    </row>
    <row r="70" spans="1:3" x14ac:dyDescent="0.35">
      <c r="A70" s="54" t="s">
        <v>165</v>
      </c>
      <c r="B70" s="15" t="s">
        <v>44</v>
      </c>
      <c r="C70" s="79">
        <f>'N. Nazko Cone'!I71</f>
        <v>3</v>
      </c>
    </row>
    <row r="71" spans="1:3" x14ac:dyDescent="0.35">
      <c r="A71" s="54" t="s">
        <v>166</v>
      </c>
      <c r="B71" s="15" t="s">
        <v>100</v>
      </c>
      <c r="C71" s="79">
        <f>'N. Nazko Cone'!I72</f>
        <v>3</v>
      </c>
    </row>
    <row r="72" spans="1:3" x14ac:dyDescent="0.35">
      <c r="A72" s="54" t="s">
        <v>167</v>
      </c>
      <c r="B72" s="120" t="s">
        <v>45</v>
      </c>
      <c r="C72" s="79">
        <f>'N. Nazko Cone'!I73</f>
        <v>2</v>
      </c>
    </row>
    <row r="73" spans="1:3" ht="29" x14ac:dyDescent="0.35">
      <c r="A73" s="121" t="s">
        <v>232</v>
      </c>
      <c r="B73" s="122" t="s">
        <v>233</v>
      </c>
      <c r="C73" s="79">
        <f>'N. Nazko Cone'!I74</f>
        <v>3</v>
      </c>
    </row>
    <row r="74" spans="1:3" ht="29" x14ac:dyDescent="0.35">
      <c r="A74" s="121" t="s">
        <v>234</v>
      </c>
      <c r="B74" s="15" t="s">
        <v>235</v>
      </c>
      <c r="C74" s="79">
        <f>'N. Nazko Cone'!I75</f>
        <v>3</v>
      </c>
    </row>
    <row r="75" spans="1:3" ht="15" thickBot="1" x14ac:dyDescent="0.4">
      <c r="A75" s="54" t="s">
        <v>236</v>
      </c>
      <c r="B75" s="55" t="s">
        <v>237</v>
      </c>
      <c r="C75" s="79">
        <f>'N. Nazko Cone'!I76</f>
        <v>3</v>
      </c>
    </row>
    <row r="76" spans="1:3" ht="15" thickBot="1" x14ac:dyDescent="0.4">
      <c r="A76" s="24"/>
      <c r="B76" s="25"/>
      <c r="C76" s="64"/>
    </row>
    <row r="77" spans="1:3" x14ac:dyDescent="0.35">
      <c r="A77" s="56" t="s">
        <v>46</v>
      </c>
      <c r="B77" s="57" t="s">
        <v>47</v>
      </c>
      <c r="C77" s="90">
        <f>'N. Nazko Cone'!I78</f>
        <v>5</v>
      </c>
    </row>
    <row r="78" spans="1:3" x14ac:dyDescent="0.35">
      <c r="A78" s="58" t="s">
        <v>168</v>
      </c>
      <c r="B78" s="16" t="s">
        <v>213</v>
      </c>
      <c r="C78" s="80">
        <f>'N. Nazko Cone'!I79</f>
        <v>5</v>
      </c>
    </row>
    <row r="79" spans="1:3" ht="15" thickBot="1" x14ac:dyDescent="0.4">
      <c r="A79" s="58" t="s">
        <v>169</v>
      </c>
      <c r="B79" s="59" t="s">
        <v>48</v>
      </c>
      <c r="C79" s="81">
        <f>'N. Nazko Cone'!I80</f>
        <v>5</v>
      </c>
    </row>
    <row r="80" spans="1:3" ht="15" thickBot="1" x14ac:dyDescent="0.4">
      <c r="A80" s="24"/>
      <c r="B80" s="25"/>
      <c r="C80" s="63"/>
    </row>
    <row r="81" spans="1:3" x14ac:dyDescent="0.35">
      <c r="A81" s="18" t="s">
        <v>49</v>
      </c>
      <c r="B81" s="19" t="s">
        <v>50</v>
      </c>
      <c r="C81" s="82">
        <f>'N. Nazko Cone'!I82</f>
        <v>1.6</v>
      </c>
    </row>
    <row r="82" spans="1:3" x14ac:dyDescent="0.35">
      <c r="A82" s="20" t="s">
        <v>170</v>
      </c>
      <c r="B82" s="5" t="s">
        <v>214</v>
      </c>
      <c r="C82" s="65">
        <f>'N. Nazko Cone'!I83</f>
        <v>0</v>
      </c>
    </row>
    <row r="83" spans="1:3" x14ac:dyDescent="0.35">
      <c r="A83" s="20" t="s">
        <v>171</v>
      </c>
      <c r="B83" s="5" t="s">
        <v>51</v>
      </c>
      <c r="C83" s="65">
        <f>'N. Nazko Cone'!I84</f>
        <v>1</v>
      </c>
    </row>
    <row r="84" spans="1:3" x14ac:dyDescent="0.35">
      <c r="A84" s="20" t="s">
        <v>201</v>
      </c>
      <c r="B84" s="5" t="s">
        <v>52</v>
      </c>
      <c r="C84" s="65">
        <f>'N. Nazko Cone'!I85</f>
        <v>1</v>
      </c>
    </row>
    <row r="85" spans="1:3" x14ac:dyDescent="0.35">
      <c r="A85" s="105" t="s">
        <v>172</v>
      </c>
      <c r="B85" s="17" t="s">
        <v>53</v>
      </c>
      <c r="C85" s="117">
        <f>'N. Nazko Cone'!I86</f>
        <v>3</v>
      </c>
    </row>
    <row r="86" spans="1:3" ht="15" thickBot="1" x14ac:dyDescent="0.4">
      <c r="A86" s="20" t="s">
        <v>173</v>
      </c>
      <c r="B86" s="21" t="s">
        <v>215</v>
      </c>
      <c r="C86" s="66">
        <f>'N. Nazko Cone'!I87</f>
        <v>3</v>
      </c>
    </row>
    <row r="87" spans="1:3" ht="15" thickBot="1" x14ac:dyDescent="0.4">
      <c r="A87" s="24"/>
      <c r="B87" s="25"/>
      <c r="C87" s="63"/>
    </row>
    <row r="88" spans="1:3" x14ac:dyDescent="0.35">
      <c r="A88" s="26" t="s">
        <v>54</v>
      </c>
      <c r="B88" s="27" t="s">
        <v>55</v>
      </c>
      <c r="C88" s="83">
        <f>'N. Nazko Cone'!I89</f>
        <v>3.8</v>
      </c>
    </row>
    <row r="89" spans="1:3" x14ac:dyDescent="0.35">
      <c r="A89" s="28" t="s">
        <v>174</v>
      </c>
      <c r="B89" s="9" t="s">
        <v>56</v>
      </c>
      <c r="C89" s="67">
        <f>'N. Nazko Cone'!I90</f>
        <v>5</v>
      </c>
    </row>
    <row r="90" spans="1:3" x14ac:dyDescent="0.35">
      <c r="A90" s="28" t="s">
        <v>175</v>
      </c>
      <c r="B90" s="9" t="s">
        <v>101</v>
      </c>
      <c r="C90" s="67">
        <f>'N. Nazko Cone'!I91</f>
        <v>2</v>
      </c>
    </row>
    <row r="91" spans="1:3" x14ac:dyDescent="0.35">
      <c r="A91" s="28" t="s">
        <v>202</v>
      </c>
      <c r="B91" s="9" t="s">
        <v>57</v>
      </c>
      <c r="C91" s="67">
        <f>'N. Nazko Cone'!I92</f>
        <v>5</v>
      </c>
    </row>
    <row r="92" spans="1:3" x14ac:dyDescent="0.35">
      <c r="A92" s="28" t="s">
        <v>176</v>
      </c>
      <c r="B92" s="9" t="s">
        <v>58</v>
      </c>
      <c r="C92" s="67">
        <f>'N. Nazko Cone'!I93</f>
        <v>2</v>
      </c>
    </row>
    <row r="93" spans="1:3" ht="15" thickBot="1" x14ac:dyDescent="0.4">
      <c r="A93" s="28" t="s">
        <v>177</v>
      </c>
      <c r="B93" s="29" t="s">
        <v>59</v>
      </c>
      <c r="C93" s="68">
        <f>'N. Nazko Cone'!I94</f>
        <v>5</v>
      </c>
    </row>
    <row r="94" spans="1:3" ht="15" thickBot="1" x14ac:dyDescent="0.4">
      <c r="A94" s="24"/>
      <c r="B94" s="25"/>
      <c r="C94" s="63"/>
    </row>
    <row r="95" spans="1:3" x14ac:dyDescent="0.35">
      <c r="A95" s="30" t="s">
        <v>60</v>
      </c>
      <c r="B95" s="31" t="s">
        <v>220</v>
      </c>
      <c r="C95" s="84">
        <f>'N. Nazko Cone'!I96</f>
        <v>0</v>
      </c>
    </row>
    <row r="96" spans="1:3" x14ac:dyDescent="0.35">
      <c r="A96" s="32" t="s">
        <v>178</v>
      </c>
      <c r="B96" s="10" t="s">
        <v>216</v>
      </c>
      <c r="C96" s="69">
        <f>'N. Nazko Cone'!I97</f>
        <v>0</v>
      </c>
    </row>
    <row r="97" spans="1:3" x14ac:dyDescent="0.35">
      <c r="A97" s="32" t="s">
        <v>179</v>
      </c>
      <c r="B97" s="10" t="s">
        <v>217</v>
      </c>
      <c r="C97" s="69">
        <f>'N. Nazko Cone'!I98</f>
        <v>0</v>
      </c>
    </row>
    <row r="98" spans="1:3" x14ac:dyDescent="0.35">
      <c r="A98" s="32" t="s">
        <v>180</v>
      </c>
      <c r="B98" s="10" t="s">
        <v>218</v>
      </c>
      <c r="C98" s="69">
        <f>'N. Nazko Cone'!I99</f>
        <v>0</v>
      </c>
    </row>
    <row r="99" spans="1:3" x14ac:dyDescent="0.35">
      <c r="A99" s="32" t="s">
        <v>181</v>
      </c>
      <c r="B99" s="10" t="s">
        <v>219</v>
      </c>
      <c r="C99" s="69">
        <f>'N. Nazko Cone'!I100</f>
        <v>0</v>
      </c>
    </row>
    <row r="100" spans="1:3" x14ac:dyDescent="0.35">
      <c r="A100" s="32" t="s">
        <v>182</v>
      </c>
      <c r="B100" s="10" t="s">
        <v>221</v>
      </c>
      <c r="C100" s="69">
        <f>'N. Nazko Cone'!I101</f>
        <v>0</v>
      </c>
    </row>
    <row r="101" spans="1:3" x14ac:dyDescent="0.35">
      <c r="A101" s="32" t="s">
        <v>183</v>
      </c>
      <c r="B101" s="10" t="s">
        <v>61</v>
      </c>
      <c r="C101" s="69">
        <f>'N. Nazko Cone'!I102</f>
        <v>0</v>
      </c>
    </row>
    <row r="102" spans="1:3" x14ac:dyDescent="0.35">
      <c r="A102" s="32" t="s">
        <v>184</v>
      </c>
      <c r="B102" s="10" t="s">
        <v>222</v>
      </c>
      <c r="C102" s="69">
        <f>'N. Nazko Cone'!I103</f>
        <v>0</v>
      </c>
    </row>
    <row r="103" spans="1:3" x14ac:dyDescent="0.35">
      <c r="A103" s="32" t="s">
        <v>185</v>
      </c>
      <c r="B103" s="10" t="s">
        <v>62</v>
      </c>
      <c r="C103" s="69">
        <f>'N. Nazko Cone'!I104</f>
        <v>0</v>
      </c>
    </row>
    <row r="104" spans="1:3" x14ac:dyDescent="0.35">
      <c r="A104" s="32" t="s">
        <v>186</v>
      </c>
      <c r="B104" s="10" t="s">
        <v>63</v>
      </c>
      <c r="C104" s="69">
        <f>'N. Nazko Cone'!I105</f>
        <v>0</v>
      </c>
    </row>
    <row r="105" spans="1:3" x14ac:dyDescent="0.35">
      <c r="A105" s="32" t="s">
        <v>187</v>
      </c>
      <c r="B105" s="10" t="s">
        <v>64</v>
      </c>
      <c r="C105" s="69">
        <f>'N. Nazko Cone'!I106</f>
        <v>0</v>
      </c>
    </row>
    <row r="106" spans="1:3" x14ac:dyDescent="0.35">
      <c r="A106" s="32" t="s">
        <v>188</v>
      </c>
      <c r="B106" s="10" t="s">
        <v>65</v>
      </c>
      <c r="C106" s="69">
        <f>'N. Nazko Cone'!I107</f>
        <v>0</v>
      </c>
    </row>
    <row r="107" spans="1:3" x14ac:dyDescent="0.35">
      <c r="A107" s="32" t="s">
        <v>189</v>
      </c>
      <c r="B107" s="10" t="s">
        <v>95</v>
      </c>
      <c r="C107" s="69">
        <f>'N. Nazko Cone'!I108</f>
        <v>0</v>
      </c>
    </row>
    <row r="108" spans="1:3" x14ac:dyDescent="0.35">
      <c r="A108" s="32" t="s">
        <v>190</v>
      </c>
      <c r="B108" s="10" t="s">
        <v>66</v>
      </c>
      <c r="C108" s="69">
        <f>'N. Nazko Cone'!I109</f>
        <v>0</v>
      </c>
    </row>
    <row r="109" spans="1:3" x14ac:dyDescent="0.35">
      <c r="A109" s="32" t="s">
        <v>191</v>
      </c>
      <c r="B109" s="10" t="s">
        <v>67</v>
      </c>
      <c r="C109" s="69">
        <f>'N. Nazko Cone'!I110</f>
        <v>0</v>
      </c>
    </row>
    <row r="110" spans="1:3" x14ac:dyDescent="0.35">
      <c r="A110" s="32" t="s">
        <v>192</v>
      </c>
      <c r="B110" s="10" t="s">
        <v>68</v>
      </c>
      <c r="C110" s="69">
        <f>'N. Nazko Cone'!I111</f>
        <v>0</v>
      </c>
    </row>
    <row r="111" spans="1:3" ht="15" thickBot="1" x14ac:dyDescent="0.4">
      <c r="A111" s="32" t="s">
        <v>193</v>
      </c>
      <c r="B111" s="33" t="s">
        <v>69</v>
      </c>
      <c r="C111" s="70">
        <f>'N. Nazko Cone'!I112</f>
        <v>0</v>
      </c>
    </row>
    <row r="112" spans="1:3" ht="15" thickBot="1" x14ac:dyDescent="0.4">
      <c r="A112" s="24"/>
      <c r="B112" s="25"/>
      <c r="C112" s="63"/>
    </row>
    <row r="113" spans="1:3" x14ac:dyDescent="0.35">
      <c r="A113" s="36" t="s">
        <v>70</v>
      </c>
      <c r="B113" s="37" t="s">
        <v>85</v>
      </c>
      <c r="C113" s="85">
        <f>'N. Nazko Cone'!I114</f>
        <v>5</v>
      </c>
    </row>
    <row r="114" spans="1:3" ht="43.5" x14ac:dyDescent="0.35">
      <c r="A114" s="111" t="s">
        <v>194</v>
      </c>
      <c r="B114" s="112" t="s">
        <v>229</v>
      </c>
      <c r="C114" s="113">
        <f>'N. Nazko Cone'!I115</f>
        <v>5</v>
      </c>
    </row>
    <row r="115" spans="1:3" ht="43.5" x14ac:dyDescent="0.35">
      <c r="A115" s="111" t="s">
        <v>195</v>
      </c>
      <c r="B115" s="112" t="s">
        <v>230</v>
      </c>
      <c r="C115" s="113">
        <f>'N. Nazko Cone'!I116</f>
        <v>5</v>
      </c>
    </row>
    <row r="116" spans="1:3" x14ac:dyDescent="0.35">
      <c r="A116" s="111" t="s">
        <v>196</v>
      </c>
      <c r="B116" s="112" t="s">
        <v>71</v>
      </c>
      <c r="C116" s="113">
        <f>'N. Nazko Cone'!I117</f>
        <v>5</v>
      </c>
    </row>
    <row r="117" spans="1:3" ht="29.5" thickBot="1" x14ac:dyDescent="0.4">
      <c r="A117" s="111" t="s">
        <v>197</v>
      </c>
      <c r="B117" s="118" t="s">
        <v>231</v>
      </c>
      <c r="C117" s="119">
        <f>'N. Nazko Cone'!I118</f>
        <v>5</v>
      </c>
    </row>
    <row r="118" spans="1:3" ht="15" thickBot="1" x14ac:dyDescent="0.4">
      <c r="A118" s="24"/>
      <c r="B118" s="25"/>
      <c r="C118" s="63"/>
    </row>
    <row r="119" spans="1:3" x14ac:dyDescent="0.35">
      <c r="A119" s="40" t="s">
        <v>72</v>
      </c>
      <c r="B119" s="41" t="s">
        <v>73</v>
      </c>
      <c r="C119" s="86">
        <f>'N. Nazko Cone'!I120</f>
        <v>2.3333333333333335</v>
      </c>
    </row>
    <row r="120" spans="1:3" x14ac:dyDescent="0.35">
      <c r="A120" s="42" t="s">
        <v>198</v>
      </c>
      <c r="B120" s="12"/>
      <c r="C120" s="73">
        <f>'N. Nazko Cone'!I121</f>
        <v>2</v>
      </c>
    </row>
    <row r="121" spans="1:3" x14ac:dyDescent="0.35">
      <c r="A121" s="42" t="s">
        <v>199</v>
      </c>
      <c r="B121" s="12"/>
      <c r="C121" s="73">
        <f>'N. Nazko Cone'!I122</f>
        <v>4</v>
      </c>
    </row>
    <row r="122" spans="1:3" ht="15" thickBot="1" x14ac:dyDescent="0.4">
      <c r="A122" s="42" t="s">
        <v>200</v>
      </c>
      <c r="B122" s="43"/>
      <c r="C122" s="74">
        <f>'N. Nazko Cone'!I123</f>
        <v>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122"/>
  <sheetViews>
    <sheetView workbookViewId="0"/>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
      <c r="A1" s="91"/>
      <c r="B1" s="92" t="s">
        <v>223</v>
      </c>
      <c r="C1" s="93" t="s">
        <v>103</v>
      </c>
      <c r="F1" s="60" t="s">
        <v>104</v>
      </c>
      <c r="G1" s="94" t="s">
        <v>110</v>
      </c>
      <c r="H1" s="60" t="s">
        <v>105</v>
      </c>
      <c r="I1" s="60" t="s">
        <v>106</v>
      </c>
      <c r="J1" s="60" t="s">
        <v>107</v>
      </c>
      <c r="K1" s="94" t="s">
        <v>109</v>
      </c>
    </row>
    <row r="2" spans="1:11" ht="15" x14ac:dyDescent="0.25">
      <c r="A2" s="98"/>
      <c r="B2" s="99" t="s">
        <v>88</v>
      </c>
      <c r="C2" s="100" t="str">
        <f>'A. Canoe Creek-Valemount'!C3</f>
        <v>Canoe Creek - Valemount</v>
      </c>
    </row>
    <row r="3" spans="1:11" ht="15" x14ac:dyDescent="0.25">
      <c r="A3" s="98"/>
      <c r="B3" s="99" t="s">
        <v>89</v>
      </c>
      <c r="C3" s="318" t="str">
        <f>'A. Canoe Creek-Valemount'!C4</f>
        <v>Valemount</v>
      </c>
      <c r="E3" s="102" t="s">
        <v>116</v>
      </c>
      <c r="F3" s="102" t="s">
        <v>111</v>
      </c>
      <c r="G3" s="102" t="s">
        <v>117</v>
      </c>
      <c r="H3" s="102" t="s">
        <v>112</v>
      </c>
      <c r="I3" s="102" t="s">
        <v>113</v>
      </c>
      <c r="J3" s="102" t="s">
        <v>114</v>
      </c>
      <c r="K3" s="102" t="s">
        <v>441</v>
      </c>
    </row>
    <row r="4" spans="1:11" ht="15" x14ac:dyDescent="0.25">
      <c r="A4" s="98"/>
      <c r="B4" s="99" t="s">
        <v>87</v>
      </c>
      <c r="C4" s="318" t="str">
        <f>'A. Canoe Creek-Valemount'!C5</f>
        <v>Kamloops</v>
      </c>
      <c r="E4" s="103"/>
      <c r="F4" s="146">
        <f>C51</f>
        <v>0.5</v>
      </c>
      <c r="G4" s="146">
        <f>(C40+C57+C45+C95)/4</f>
        <v>3.0238095238095237</v>
      </c>
      <c r="H4" s="146">
        <f>C34</f>
        <v>2.25</v>
      </c>
      <c r="I4" s="146">
        <f>C66</f>
        <v>3.1111111111111112</v>
      </c>
      <c r="J4" s="146">
        <f>(C9+C25+C113)/3</f>
        <v>4.0476190476190474</v>
      </c>
      <c r="K4" s="146">
        <f>(C77+C81+C88+C119)/4</f>
        <v>3.3</v>
      </c>
    </row>
    <row r="5" spans="1:11" ht="15" x14ac:dyDescent="0.25">
      <c r="A5" s="98"/>
      <c r="B5" s="101" t="s">
        <v>5</v>
      </c>
      <c r="C5" s="318" t="str">
        <f>'A. Canoe Creek-Valemount'!C6</f>
        <v>Canoe Mountain, 083D11</v>
      </c>
    </row>
    <row r="6" spans="1:11" ht="15" x14ac:dyDescent="0.25">
      <c r="A6" s="98"/>
      <c r="B6" s="101" t="s">
        <v>6</v>
      </c>
      <c r="C6" s="318" t="str">
        <f>'A. Canoe Creek-Valemount'!C7</f>
        <v>83D.065</v>
      </c>
    </row>
    <row r="7" spans="1:11" ht="15" x14ac:dyDescent="0.2">
      <c r="A7" s="6"/>
      <c r="B7" s="8"/>
      <c r="C7" s="7"/>
    </row>
    <row r="8" spans="1:11" ht="20.149999999999999" thickBot="1" x14ac:dyDescent="0.3">
      <c r="A8" s="6"/>
      <c r="B8" s="125" t="str">
        <f>'A. Canoe Creek-Valemount'!C3</f>
        <v>Canoe Creek - Valemount</v>
      </c>
      <c r="C8" s="7"/>
    </row>
    <row r="9" spans="1:11" ht="15" x14ac:dyDescent="0.2">
      <c r="A9" s="18" t="s">
        <v>7</v>
      </c>
      <c r="B9" s="19" t="s">
        <v>206</v>
      </c>
      <c r="C9" s="82">
        <f>'A. Canoe Creek-Valemount'!I10</f>
        <v>3.1428571428571428</v>
      </c>
    </row>
    <row r="10" spans="1:11" ht="15" x14ac:dyDescent="0.2">
      <c r="A10" s="20" t="s">
        <v>119</v>
      </c>
      <c r="B10" s="5" t="s">
        <v>94</v>
      </c>
      <c r="C10" s="65">
        <f>'A. Canoe Creek-Valemount'!I11</f>
        <v>5</v>
      </c>
    </row>
    <row r="11" spans="1:11" ht="15" x14ac:dyDescent="0.2">
      <c r="A11" s="20" t="s">
        <v>120</v>
      </c>
      <c r="B11" s="5" t="s">
        <v>8</v>
      </c>
      <c r="C11" s="65">
        <f>'A. Canoe Creek-Valemount'!I12</f>
        <v>3</v>
      </c>
    </row>
    <row r="12" spans="1:11" ht="15" x14ac:dyDescent="0.2">
      <c r="A12" s="20" t="s">
        <v>121</v>
      </c>
      <c r="B12" s="5" t="s">
        <v>224</v>
      </c>
      <c r="C12" s="65">
        <f>'A. Canoe Creek-Valemount'!I13</f>
        <v>3</v>
      </c>
    </row>
    <row r="13" spans="1:11" ht="15" x14ac:dyDescent="0.2">
      <c r="A13" s="20" t="s">
        <v>122</v>
      </c>
      <c r="B13" s="5" t="s">
        <v>92</v>
      </c>
      <c r="C13" s="65">
        <f>'A. Canoe Creek-Valemount'!I14</f>
        <v>3</v>
      </c>
    </row>
    <row r="14" spans="1:11" ht="15" x14ac:dyDescent="0.2">
      <c r="A14" s="20" t="s">
        <v>123</v>
      </c>
      <c r="B14" s="5" t="s">
        <v>91</v>
      </c>
      <c r="C14" s="65">
        <f>'A. Canoe Creek-Valemount'!I15</f>
        <v>0</v>
      </c>
    </row>
    <row r="15" spans="1:11" ht="15" x14ac:dyDescent="0.2">
      <c r="A15" s="20" t="s">
        <v>124</v>
      </c>
      <c r="B15" s="5" t="s">
        <v>93</v>
      </c>
      <c r="C15" s="65">
        <f>'A. Canoe Creek-Valemount'!I16</f>
        <v>5</v>
      </c>
    </row>
    <row r="16" spans="1:11" ht="15" x14ac:dyDescent="0.2">
      <c r="A16" s="20" t="s">
        <v>125</v>
      </c>
      <c r="B16" s="5" t="s">
        <v>203</v>
      </c>
      <c r="C16" s="65">
        <f>'A. Canoe Creek-Valemount'!I17</f>
        <v>3</v>
      </c>
    </row>
    <row r="17" spans="1:3" ht="15" x14ac:dyDescent="0.25">
      <c r="A17" s="20" t="s">
        <v>126</v>
      </c>
      <c r="B17" s="5" t="s">
        <v>9</v>
      </c>
      <c r="C17" s="65">
        <f>'A. Canoe Creek-Valemount'!I18</f>
        <v>3</v>
      </c>
    </row>
    <row r="18" spans="1:3" ht="15" x14ac:dyDescent="0.25">
      <c r="A18" s="20" t="s">
        <v>127</v>
      </c>
      <c r="B18" s="5" t="s">
        <v>10</v>
      </c>
      <c r="C18" s="65">
        <f>'A. Canoe Creek-Valemount'!I19</f>
        <v>0</v>
      </c>
    </row>
    <row r="19" spans="1:3" ht="15" x14ac:dyDescent="0.25">
      <c r="A19" s="20" t="s">
        <v>128</v>
      </c>
      <c r="B19" s="5" t="s">
        <v>96</v>
      </c>
      <c r="C19" s="65">
        <f>'A. Canoe Creek-Valemount'!I20</f>
        <v>3</v>
      </c>
    </row>
    <row r="20" spans="1:3" x14ac:dyDescent="0.35">
      <c r="A20" s="20" t="s">
        <v>129</v>
      </c>
      <c r="B20" s="5" t="s">
        <v>225</v>
      </c>
      <c r="C20" s="65">
        <f>'A. Canoe Creek-Valemount'!I21</f>
        <v>5</v>
      </c>
    </row>
    <row r="21" spans="1:3" x14ac:dyDescent="0.35">
      <c r="A21" s="20" t="s">
        <v>130</v>
      </c>
      <c r="B21" s="5" t="s">
        <v>204</v>
      </c>
      <c r="C21" s="65">
        <f>'A. Canoe Creek-Valemount'!I22</f>
        <v>5</v>
      </c>
    </row>
    <row r="22" spans="1:3" x14ac:dyDescent="0.35">
      <c r="A22" s="20" t="s">
        <v>131</v>
      </c>
      <c r="B22" s="5" t="s">
        <v>90</v>
      </c>
      <c r="C22" s="65">
        <f>'A. Canoe Creek-Valemount'!I23</f>
        <v>1</v>
      </c>
    </row>
    <row r="23" spans="1:3" ht="29.5" thickBot="1" x14ac:dyDescent="0.4">
      <c r="A23" s="105" t="s">
        <v>132</v>
      </c>
      <c r="B23" s="106" t="s">
        <v>226</v>
      </c>
      <c r="C23" s="107">
        <f>'A. Canoe Creek-Valemount'!I24</f>
        <v>5</v>
      </c>
    </row>
    <row r="24" spans="1:3" ht="15" thickBot="1" x14ac:dyDescent="0.4">
      <c r="A24" s="24"/>
      <c r="B24" s="25"/>
      <c r="C24" s="63"/>
    </row>
    <row r="25" spans="1:3" x14ac:dyDescent="0.35">
      <c r="A25" s="26" t="s">
        <v>11</v>
      </c>
      <c r="B25" s="27" t="s">
        <v>12</v>
      </c>
      <c r="C25" s="83">
        <f>'A. Canoe Creek-Valemount'!I26</f>
        <v>4</v>
      </c>
    </row>
    <row r="26" spans="1:3" x14ac:dyDescent="0.35">
      <c r="A26" s="28" t="s">
        <v>133</v>
      </c>
      <c r="B26" s="9" t="s">
        <v>13</v>
      </c>
      <c r="C26" s="67">
        <f>'A. Canoe Creek-Valemount'!I27</f>
        <v>4</v>
      </c>
    </row>
    <row r="27" spans="1:3" x14ac:dyDescent="0.35">
      <c r="A27" s="28" t="s">
        <v>134</v>
      </c>
      <c r="B27" s="9" t="s">
        <v>205</v>
      </c>
      <c r="C27" s="67">
        <f>'A. Canoe Creek-Valemount'!I28</f>
        <v>4</v>
      </c>
    </row>
    <row r="28" spans="1:3" x14ac:dyDescent="0.35">
      <c r="A28" s="28" t="s">
        <v>135</v>
      </c>
      <c r="B28" s="9" t="s">
        <v>14</v>
      </c>
      <c r="C28" s="67">
        <f>'A. Canoe Creek-Valemount'!I29</f>
        <v>5</v>
      </c>
    </row>
    <row r="29" spans="1:3" x14ac:dyDescent="0.35">
      <c r="A29" s="28" t="s">
        <v>136</v>
      </c>
      <c r="B29" s="9" t="s">
        <v>15</v>
      </c>
      <c r="C29" s="67">
        <f>'A. Canoe Creek-Valemount'!I30</f>
        <v>4</v>
      </c>
    </row>
    <row r="30" spans="1:3" x14ac:dyDescent="0.35">
      <c r="A30" s="28" t="s">
        <v>137</v>
      </c>
      <c r="B30" s="9" t="s">
        <v>16</v>
      </c>
      <c r="C30" s="67">
        <f>'A. Canoe Creek-Valemount'!I31</f>
        <v>4</v>
      </c>
    </row>
    <row r="31" spans="1:3" ht="29" x14ac:dyDescent="0.35">
      <c r="A31" s="108" t="s">
        <v>138</v>
      </c>
      <c r="B31" s="109" t="s">
        <v>207</v>
      </c>
      <c r="C31" s="110">
        <f>'A. Canoe Creek-Valemount'!I32</f>
        <v>3</v>
      </c>
    </row>
    <row r="32" spans="1:3" ht="15" thickBot="1" x14ac:dyDescent="0.4">
      <c r="A32" s="28" t="s">
        <v>139</v>
      </c>
      <c r="B32" s="29" t="s">
        <v>17</v>
      </c>
      <c r="C32" s="68">
        <f>'A. Canoe Creek-Valemount'!I33</f>
        <v>4</v>
      </c>
    </row>
    <row r="33" spans="1:3" ht="15" thickBot="1" x14ac:dyDescent="0.4">
      <c r="A33" s="24"/>
      <c r="B33" s="25"/>
      <c r="C33" s="63"/>
    </row>
    <row r="34" spans="1:3" x14ac:dyDescent="0.35">
      <c r="A34" s="30" t="s">
        <v>18</v>
      </c>
      <c r="B34" s="31" t="s">
        <v>19</v>
      </c>
      <c r="C34" s="84">
        <f>'A. Canoe Creek-Valemount'!I35</f>
        <v>2.25</v>
      </c>
    </row>
    <row r="35" spans="1:3" x14ac:dyDescent="0.35">
      <c r="A35" s="32" t="s">
        <v>140</v>
      </c>
      <c r="B35" s="10" t="s">
        <v>97</v>
      </c>
      <c r="C35" s="69">
        <f>'A. Canoe Creek-Valemount'!I36</f>
        <v>3</v>
      </c>
    </row>
    <row r="36" spans="1:3" x14ac:dyDescent="0.35">
      <c r="A36" s="32" t="s">
        <v>141</v>
      </c>
      <c r="B36" s="10" t="s">
        <v>20</v>
      </c>
      <c r="C36" s="69">
        <f>'A. Canoe Creek-Valemount'!I37</f>
        <v>2</v>
      </c>
    </row>
    <row r="37" spans="1:3" x14ac:dyDescent="0.35">
      <c r="A37" s="32" t="s">
        <v>142</v>
      </c>
      <c r="B37" s="10" t="s">
        <v>21</v>
      </c>
      <c r="C37" s="69">
        <f>'A. Canoe Creek-Valemount'!I38</f>
        <v>2</v>
      </c>
    </row>
    <row r="38" spans="1:3" ht="15" thickBot="1" x14ac:dyDescent="0.4">
      <c r="A38" s="32" t="s">
        <v>143</v>
      </c>
      <c r="B38" s="33" t="s">
        <v>86</v>
      </c>
      <c r="C38" s="70">
        <f>'A. Canoe Creek-Valemount'!I39</f>
        <v>2</v>
      </c>
    </row>
    <row r="39" spans="1:3" ht="15" thickBot="1" x14ac:dyDescent="0.4">
      <c r="A39" s="24"/>
      <c r="B39" s="25"/>
      <c r="C39" s="64"/>
    </row>
    <row r="40" spans="1:3" ht="29" x14ac:dyDescent="0.35">
      <c r="A40" s="36" t="s">
        <v>22</v>
      </c>
      <c r="B40" s="37" t="s">
        <v>227</v>
      </c>
      <c r="C40" s="85">
        <f>'A. Canoe Creek-Valemount'!I41</f>
        <v>3.6666666666666665</v>
      </c>
    </row>
    <row r="41" spans="1:3" x14ac:dyDescent="0.35">
      <c r="A41" s="38" t="s">
        <v>144</v>
      </c>
      <c r="B41" s="11" t="s">
        <v>23</v>
      </c>
      <c r="C41" s="71">
        <f>'A. Canoe Creek-Valemount'!I42</f>
        <v>3</v>
      </c>
    </row>
    <row r="42" spans="1:3" ht="29" x14ac:dyDescent="0.35">
      <c r="A42" s="111" t="s">
        <v>145</v>
      </c>
      <c r="B42" s="112" t="s">
        <v>228</v>
      </c>
      <c r="C42" s="113">
        <f>'A. Canoe Creek-Valemount'!I43</f>
        <v>3</v>
      </c>
    </row>
    <row r="43" spans="1:3" ht="15" thickBot="1" x14ac:dyDescent="0.4">
      <c r="A43" s="38" t="s">
        <v>146</v>
      </c>
      <c r="B43" s="39" t="s">
        <v>24</v>
      </c>
      <c r="C43" s="72">
        <f>'A. Canoe Creek-Valemount'!I44</f>
        <v>5</v>
      </c>
    </row>
    <row r="44" spans="1:3" ht="15" thickBot="1" x14ac:dyDescent="0.4">
      <c r="A44" s="24"/>
      <c r="B44" s="25"/>
      <c r="C44" s="63"/>
    </row>
    <row r="45" spans="1:3" x14ac:dyDescent="0.35">
      <c r="A45" s="40" t="s">
        <v>25</v>
      </c>
      <c r="B45" s="41" t="s">
        <v>26</v>
      </c>
      <c r="C45" s="86">
        <f>'A. Canoe Creek-Valemount'!I46</f>
        <v>5</v>
      </c>
    </row>
    <row r="46" spans="1:3" x14ac:dyDescent="0.35">
      <c r="A46" s="42" t="s">
        <v>147</v>
      </c>
      <c r="B46" s="12" t="s">
        <v>208</v>
      </c>
      <c r="C46" s="73">
        <f>'A. Canoe Creek-Valemount'!I47</f>
        <v>5</v>
      </c>
    </row>
    <row r="47" spans="1:3" x14ac:dyDescent="0.35">
      <c r="A47" s="42" t="s">
        <v>148</v>
      </c>
      <c r="B47" s="12" t="s">
        <v>209</v>
      </c>
      <c r="C47" s="73">
        <f>'A. Canoe Creek-Valemount'!I48</f>
        <v>5</v>
      </c>
    </row>
    <row r="48" spans="1:3" x14ac:dyDescent="0.35">
      <c r="A48" s="42" t="s">
        <v>149</v>
      </c>
      <c r="B48" s="12" t="s">
        <v>27</v>
      </c>
      <c r="C48" s="73">
        <f>'A. Canoe Creek-Valemount'!I49</f>
        <v>5</v>
      </c>
    </row>
    <row r="49" spans="1:3" ht="15" thickBot="1" x14ac:dyDescent="0.4">
      <c r="A49" s="42" t="s">
        <v>150</v>
      </c>
      <c r="B49" s="43" t="s">
        <v>210</v>
      </c>
      <c r="C49" s="74">
        <f>'A. Canoe Creek-Valemount'!I50</f>
        <v>5</v>
      </c>
    </row>
    <row r="50" spans="1:3" ht="15" thickBot="1" x14ac:dyDescent="0.4">
      <c r="A50" s="24"/>
      <c r="B50" s="25"/>
      <c r="C50" s="63"/>
    </row>
    <row r="51" spans="1:3" x14ac:dyDescent="0.35">
      <c r="A51" s="44" t="s">
        <v>28</v>
      </c>
      <c r="B51" s="45" t="s">
        <v>29</v>
      </c>
      <c r="C51" s="87">
        <f>'A. Canoe Creek-Valemount'!I52</f>
        <v>0.5</v>
      </c>
    </row>
    <row r="52" spans="1:3" x14ac:dyDescent="0.35">
      <c r="A52" s="46" t="s">
        <v>151</v>
      </c>
      <c r="B52" s="13" t="s">
        <v>30</v>
      </c>
      <c r="C52" s="75">
        <f>'A. Canoe Creek-Valemount'!I53</f>
        <v>1</v>
      </c>
    </row>
    <row r="53" spans="1:3" x14ac:dyDescent="0.35">
      <c r="A53" s="46" t="s">
        <v>152</v>
      </c>
      <c r="B53" s="13" t="s">
        <v>31</v>
      </c>
      <c r="C53" s="75">
        <f>'A. Canoe Creek-Valemount'!I54</f>
        <v>1</v>
      </c>
    </row>
    <row r="54" spans="1:3" x14ac:dyDescent="0.35">
      <c r="A54" s="46" t="s">
        <v>153</v>
      </c>
      <c r="B54" s="13" t="s">
        <v>32</v>
      </c>
      <c r="C54" s="75">
        <f>'A. Canoe Creek-Valemount'!I55</f>
        <v>0</v>
      </c>
    </row>
    <row r="55" spans="1:3" ht="15" thickBot="1" x14ac:dyDescent="0.4">
      <c r="A55" s="46" t="s">
        <v>154</v>
      </c>
      <c r="B55" s="47" t="s">
        <v>33</v>
      </c>
      <c r="C55" s="76">
        <f>'A. Canoe Creek-Valemount'!I56</f>
        <v>0</v>
      </c>
    </row>
    <row r="56" spans="1:3" ht="15" thickBot="1" x14ac:dyDescent="0.4">
      <c r="A56" s="24"/>
      <c r="B56" s="25"/>
      <c r="C56" s="63"/>
    </row>
    <row r="57" spans="1:3" x14ac:dyDescent="0.35">
      <c r="A57" s="48" t="s">
        <v>34</v>
      </c>
      <c r="B57" s="49" t="s">
        <v>211</v>
      </c>
      <c r="C57" s="88">
        <f>'A. Canoe Creek-Valemount'!I58</f>
        <v>3.4285714285714284</v>
      </c>
    </row>
    <row r="58" spans="1:3" x14ac:dyDescent="0.35">
      <c r="A58" s="50" t="s">
        <v>155</v>
      </c>
      <c r="B58" s="14" t="s">
        <v>35</v>
      </c>
      <c r="C58" s="77">
        <f>'A. Canoe Creek-Valemount'!I59</f>
        <v>3</v>
      </c>
    </row>
    <row r="59" spans="1:3" x14ac:dyDescent="0.35">
      <c r="A59" s="50" t="s">
        <v>156</v>
      </c>
      <c r="B59" s="14" t="s">
        <v>212</v>
      </c>
      <c r="C59" s="77">
        <f>'A. Canoe Creek-Valemount'!I60</f>
        <v>3</v>
      </c>
    </row>
    <row r="60" spans="1:3" x14ac:dyDescent="0.35">
      <c r="A60" s="50" t="s">
        <v>157</v>
      </c>
      <c r="B60" s="14" t="s">
        <v>98</v>
      </c>
      <c r="C60" s="77">
        <f>'A. Canoe Creek-Valemount'!I61</f>
        <v>3</v>
      </c>
    </row>
    <row r="61" spans="1:3" x14ac:dyDescent="0.35">
      <c r="A61" s="50" t="s">
        <v>158</v>
      </c>
      <c r="B61" s="14" t="s">
        <v>36</v>
      </c>
      <c r="C61" s="77">
        <f>'A. Canoe Creek-Valemount'!I62</f>
        <v>4</v>
      </c>
    </row>
    <row r="62" spans="1:3" x14ac:dyDescent="0.35">
      <c r="A62" s="50" t="s">
        <v>159</v>
      </c>
      <c r="B62" s="14" t="s">
        <v>37</v>
      </c>
      <c r="C62" s="77">
        <f>'A. Canoe Creek-Valemount'!I63</f>
        <v>3</v>
      </c>
    </row>
    <row r="63" spans="1:3" x14ac:dyDescent="0.35">
      <c r="A63" s="114" t="s">
        <v>160</v>
      </c>
      <c r="B63" s="115" t="s">
        <v>38</v>
      </c>
      <c r="C63" s="116">
        <f>'A. Canoe Creek-Valemount'!I64</f>
        <v>3</v>
      </c>
    </row>
    <row r="64" spans="1:3" ht="15" thickBot="1" x14ac:dyDescent="0.4">
      <c r="A64" s="50" t="s">
        <v>161</v>
      </c>
      <c r="B64" s="51" t="s">
        <v>39</v>
      </c>
      <c r="C64" s="78">
        <f>'A. Canoe Creek-Valemount'!I65</f>
        <v>5</v>
      </c>
    </row>
    <row r="65" spans="1:3" ht="15" thickBot="1" x14ac:dyDescent="0.4">
      <c r="A65" s="24"/>
      <c r="B65" s="25"/>
      <c r="C65" s="63"/>
    </row>
    <row r="66" spans="1:3" x14ac:dyDescent="0.35">
      <c r="A66" s="52" t="s">
        <v>40</v>
      </c>
      <c r="B66" s="53" t="s">
        <v>41</v>
      </c>
      <c r="C66" s="89">
        <f>'A. Canoe Creek-Valemount'!I67</f>
        <v>3.1111111111111112</v>
      </c>
    </row>
    <row r="67" spans="1:3" x14ac:dyDescent="0.35">
      <c r="A67" s="54" t="s">
        <v>162</v>
      </c>
      <c r="B67" s="15" t="s">
        <v>42</v>
      </c>
      <c r="C67" s="79">
        <f>'A. Canoe Creek-Valemount'!I68</f>
        <v>1</v>
      </c>
    </row>
    <row r="68" spans="1:3" x14ac:dyDescent="0.35">
      <c r="A68" s="54" t="s">
        <v>163</v>
      </c>
      <c r="B68" s="15" t="s">
        <v>99</v>
      </c>
      <c r="C68" s="79">
        <f>'A. Canoe Creek-Valemount'!I69</f>
        <v>1</v>
      </c>
    </row>
    <row r="69" spans="1:3" x14ac:dyDescent="0.35">
      <c r="A69" s="54" t="s">
        <v>164</v>
      </c>
      <c r="B69" s="15" t="s">
        <v>43</v>
      </c>
      <c r="C69" s="79">
        <f>'A. Canoe Creek-Valemount'!I70</f>
        <v>5</v>
      </c>
    </row>
    <row r="70" spans="1:3" x14ac:dyDescent="0.35">
      <c r="A70" s="54" t="s">
        <v>165</v>
      </c>
      <c r="B70" s="15" t="s">
        <v>44</v>
      </c>
      <c r="C70" s="79">
        <f>'A. Canoe Creek-Valemount'!I71</f>
        <v>3</v>
      </c>
    </row>
    <row r="71" spans="1:3" x14ac:dyDescent="0.35">
      <c r="A71" s="54" t="s">
        <v>166</v>
      </c>
      <c r="B71" s="15" t="s">
        <v>100</v>
      </c>
      <c r="C71" s="79">
        <f>'A. Canoe Creek-Valemount'!I72</f>
        <v>5</v>
      </c>
    </row>
    <row r="72" spans="1:3" x14ac:dyDescent="0.35">
      <c r="A72" s="54" t="s">
        <v>167</v>
      </c>
      <c r="B72" s="120" t="s">
        <v>45</v>
      </c>
      <c r="C72" s="79">
        <f>'A. Canoe Creek-Valemount'!I73</f>
        <v>4</v>
      </c>
    </row>
    <row r="73" spans="1:3" ht="29" x14ac:dyDescent="0.35">
      <c r="A73" s="121" t="s">
        <v>232</v>
      </c>
      <c r="B73" s="122" t="s">
        <v>233</v>
      </c>
      <c r="C73" s="79">
        <f>'A. Canoe Creek-Valemount'!I74</f>
        <v>3</v>
      </c>
    </row>
    <row r="74" spans="1:3" ht="29" x14ac:dyDescent="0.35">
      <c r="A74" s="121" t="s">
        <v>234</v>
      </c>
      <c r="B74" s="15" t="s">
        <v>235</v>
      </c>
      <c r="C74" s="79">
        <f>'A. Canoe Creek-Valemount'!I75</f>
        <v>3</v>
      </c>
    </row>
    <row r="75" spans="1:3" ht="15" thickBot="1" x14ac:dyDescent="0.4">
      <c r="A75" s="54" t="s">
        <v>236</v>
      </c>
      <c r="B75" s="55" t="s">
        <v>237</v>
      </c>
      <c r="C75" s="79">
        <f>'A. Canoe Creek-Valemount'!I76</f>
        <v>3</v>
      </c>
    </row>
    <row r="76" spans="1:3" ht="15" thickBot="1" x14ac:dyDescent="0.4">
      <c r="A76" s="24"/>
      <c r="B76" s="25"/>
      <c r="C76" s="64"/>
    </row>
    <row r="77" spans="1:3" x14ac:dyDescent="0.35">
      <c r="A77" s="56" t="s">
        <v>46</v>
      </c>
      <c r="B77" s="57" t="s">
        <v>47</v>
      </c>
      <c r="C77" s="90">
        <f>'A. Canoe Creek-Valemount'!I78</f>
        <v>5</v>
      </c>
    </row>
    <row r="78" spans="1:3" x14ac:dyDescent="0.35">
      <c r="A78" s="58" t="s">
        <v>168</v>
      </c>
      <c r="B78" s="16" t="s">
        <v>213</v>
      </c>
      <c r="C78" s="80">
        <f>'A. Canoe Creek-Valemount'!I79</f>
        <v>5</v>
      </c>
    </row>
    <row r="79" spans="1:3" ht="15" thickBot="1" x14ac:dyDescent="0.4">
      <c r="A79" s="58" t="s">
        <v>169</v>
      </c>
      <c r="B79" s="59" t="s">
        <v>48</v>
      </c>
      <c r="C79" s="81">
        <f>'A. Canoe Creek-Valemount'!I80</f>
        <v>5</v>
      </c>
    </row>
    <row r="80" spans="1:3" ht="15" thickBot="1" x14ac:dyDescent="0.4">
      <c r="A80" s="24"/>
      <c r="B80" s="25"/>
      <c r="C80" s="63"/>
    </row>
    <row r="81" spans="1:3" x14ac:dyDescent="0.35">
      <c r="A81" s="18" t="s">
        <v>49</v>
      </c>
      <c r="B81" s="19" t="s">
        <v>50</v>
      </c>
      <c r="C81" s="82">
        <f>'A. Canoe Creek-Valemount'!I82</f>
        <v>2.4</v>
      </c>
    </row>
    <row r="82" spans="1:3" x14ac:dyDescent="0.35">
      <c r="A82" s="20" t="s">
        <v>170</v>
      </c>
      <c r="B82" s="5" t="s">
        <v>214</v>
      </c>
      <c r="C82" s="65">
        <f>'A. Canoe Creek-Valemount'!I83</f>
        <v>0</v>
      </c>
    </row>
    <row r="83" spans="1:3" x14ac:dyDescent="0.35">
      <c r="A83" s="20" t="s">
        <v>171</v>
      </c>
      <c r="B83" s="5" t="s">
        <v>51</v>
      </c>
      <c r="C83" s="65">
        <f>'A. Canoe Creek-Valemount'!I84</f>
        <v>3</v>
      </c>
    </row>
    <row r="84" spans="1:3" x14ac:dyDescent="0.35">
      <c r="A84" s="20" t="s">
        <v>201</v>
      </c>
      <c r="B84" s="5" t="s">
        <v>52</v>
      </c>
      <c r="C84" s="65">
        <f>'A. Canoe Creek-Valemount'!I85</f>
        <v>3</v>
      </c>
    </row>
    <row r="85" spans="1:3" x14ac:dyDescent="0.35">
      <c r="A85" s="105" t="s">
        <v>172</v>
      </c>
      <c r="B85" s="17" t="s">
        <v>53</v>
      </c>
      <c r="C85" s="117">
        <f>'A. Canoe Creek-Valemount'!I86</f>
        <v>3</v>
      </c>
    </row>
    <row r="86" spans="1:3" ht="15" thickBot="1" x14ac:dyDescent="0.4">
      <c r="A86" s="20" t="s">
        <v>173</v>
      </c>
      <c r="B86" s="21" t="s">
        <v>215</v>
      </c>
      <c r="C86" s="66">
        <f>'A. Canoe Creek-Valemount'!I87</f>
        <v>3</v>
      </c>
    </row>
    <row r="87" spans="1:3" ht="15" thickBot="1" x14ac:dyDescent="0.4">
      <c r="A87" s="24"/>
      <c r="B87" s="25"/>
      <c r="C87" s="63"/>
    </row>
    <row r="88" spans="1:3" x14ac:dyDescent="0.35">
      <c r="A88" s="26" t="s">
        <v>54</v>
      </c>
      <c r="B88" s="27" t="s">
        <v>55</v>
      </c>
      <c r="C88" s="83">
        <f>'A. Canoe Creek-Valemount'!I89</f>
        <v>3.8</v>
      </c>
    </row>
    <row r="89" spans="1:3" x14ac:dyDescent="0.35">
      <c r="A89" s="28" t="s">
        <v>174</v>
      </c>
      <c r="B89" s="9" t="s">
        <v>56</v>
      </c>
      <c r="C89" s="67">
        <f>'A. Canoe Creek-Valemount'!I90</f>
        <v>4</v>
      </c>
    </row>
    <row r="90" spans="1:3" x14ac:dyDescent="0.35">
      <c r="A90" s="28" t="s">
        <v>175</v>
      </c>
      <c r="B90" s="9" t="s">
        <v>101</v>
      </c>
      <c r="C90" s="67">
        <f>'A. Canoe Creek-Valemount'!I91</f>
        <v>2</v>
      </c>
    </row>
    <row r="91" spans="1:3" x14ac:dyDescent="0.35">
      <c r="A91" s="28" t="s">
        <v>202</v>
      </c>
      <c r="B91" s="9" t="s">
        <v>57</v>
      </c>
      <c r="C91" s="67">
        <f>'A. Canoe Creek-Valemount'!I92</f>
        <v>3</v>
      </c>
    </row>
    <row r="92" spans="1:3" x14ac:dyDescent="0.35">
      <c r="A92" s="28" t="s">
        <v>176</v>
      </c>
      <c r="B92" s="9" t="s">
        <v>58</v>
      </c>
      <c r="C92" s="67">
        <f>'A. Canoe Creek-Valemount'!I93</f>
        <v>5</v>
      </c>
    </row>
    <row r="93" spans="1:3" ht="15" thickBot="1" x14ac:dyDescent="0.4">
      <c r="A93" s="28" t="s">
        <v>177</v>
      </c>
      <c r="B93" s="29" t="s">
        <v>59</v>
      </c>
      <c r="C93" s="68">
        <f>'A. Canoe Creek-Valemount'!I94</f>
        <v>5</v>
      </c>
    </row>
    <row r="94" spans="1:3" ht="15" thickBot="1" x14ac:dyDescent="0.4">
      <c r="A94" s="24"/>
      <c r="B94" s="25"/>
      <c r="C94" s="63"/>
    </row>
    <row r="95" spans="1:3" x14ac:dyDescent="0.35">
      <c r="A95" s="30" t="s">
        <v>60</v>
      </c>
      <c r="B95" s="31" t="s">
        <v>220</v>
      </c>
      <c r="C95" s="84">
        <f>'A. Canoe Creek-Valemount'!I96</f>
        <v>0</v>
      </c>
    </row>
    <row r="96" spans="1:3" x14ac:dyDescent="0.35">
      <c r="A96" s="32" t="s">
        <v>178</v>
      </c>
      <c r="B96" s="10" t="s">
        <v>216</v>
      </c>
      <c r="C96" s="69">
        <f>'A. Canoe Creek-Valemount'!I97</f>
        <v>0</v>
      </c>
    </row>
    <row r="97" spans="1:3" x14ac:dyDescent="0.35">
      <c r="A97" s="32" t="s">
        <v>179</v>
      </c>
      <c r="B97" s="10" t="s">
        <v>217</v>
      </c>
      <c r="C97" s="69">
        <f>'A. Canoe Creek-Valemount'!I98</f>
        <v>0</v>
      </c>
    </row>
    <row r="98" spans="1:3" x14ac:dyDescent="0.35">
      <c r="A98" s="32" t="s">
        <v>180</v>
      </c>
      <c r="B98" s="10" t="s">
        <v>218</v>
      </c>
      <c r="C98" s="69">
        <f>'A. Canoe Creek-Valemount'!I99</f>
        <v>0</v>
      </c>
    </row>
    <row r="99" spans="1:3" x14ac:dyDescent="0.35">
      <c r="A99" s="32" t="s">
        <v>181</v>
      </c>
      <c r="B99" s="10" t="s">
        <v>219</v>
      </c>
      <c r="C99" s="69">
        <f>'A. Canoe Creek-Valemount'!I100</f>
        <v>0</v>
      </c>
    </row>
    <row r="100" spans="1:3" x14ac:dyDescent="0.35">
      <c r="A100" s="32" t="s">
        <v>182</v>
      </c>
      <c r="B100" s="10" t="s">
        <v>221</v>
      </c>
      <c r="C100" s="69">
        <f>'A. Canoe Creek-Valemount'!I101</f>
        <v>0</v>
      </c>
    </row>
    <row r="101" spans="1:3" x14ac:dyDescent="0.35">
      <c r="A101" s="32" t="s">
        <v>183</v>
      </c>
      <c r="B101" s="10" t="s">
        <v>61</v>
      </c>
      <c r="C101" s="69">
        <f>'A. Canoe Creek-Valemount'!I102</f>
        <v>0</v>
      </c>
    </row>
    <row r="102" spans="1:3" x14ac:dyDescent="0.35">
      <c r="A102" s="32" t="s">
        <v>184</v>
      </c>
      <c r="B102" s="10" t="s">
        <v>222</v>
      </c>
      <c r="C102" s="69">
        <f>'A. Canoe Creek-Valemount'!I103</f>
        <v>0</v>
      </c>
    </row>
    <row r="103" spans="1:3" x14ac:dyDescent="0.35">
      <c r="A103" s="32" t="s">
        <v>185</v>
      </c>
      <c r="B103" s="10" t="s">
        <v>62</v>
      </c>
      <c r="C103" s="69">
        <f>'A. Canoe Creek-Valemount'!I104</f>
        <v>0</v>
      </c>
    </row>
    <row r="104" spans="1:3" x14ac:dyDescent="0.35">
      <c r="A104" s="32" t="s">
        <v>186</v>
      </c>
      <c r="B104" s="10" t="s">
        <v>63</v>
      </c>
      <c r="C104" s="69">
        <f>'A. Canoe Creek-Valemount'!I105</f>
        <v>0</v>
      </c>
    </row>
    <row r="105" spans="1:3" x14ac:dyDescent="0.35">
      <c r="A105" s="32" t="s">
        <v>187</v>
      </c>
      <c r="B105" s="10" t="s">
        <v>64</v>
      </c>
      <c r="C105" s="69">
        <f>'A. Canoe Creek-Valemount'!I106</f>
        <v>0</v>
      </c>
    </row>
    <row r="106" spans="1:3" x14ac:dyDescent="0.35">
      <c r="A106" s="32" t="s">
        <v>188</v>
      </c>
      <c r="B106" s="10" t="s">
        <v>65</v>
      </c>
      <c r="C106" s="69">
        <f>'A. Canoe Creek-Valemount'!I107</f>
        <v>0</v>
      </c>
    </row>
    <row r="107" spans="1:3" x14ac:dyDescent="0.35">
      <c r="A107" s="32" t="s">
        <v>189</v>
      </c>
      <c r="B107" s="10" t="s">
        <v>95</v>
      </c>
      <c r="C107" s="69">
        <f>'A. Canoe Creek-Valemount'!I108</f>
        <v>0</v>
      </c>
    </row>
    <row r="108" spans="1:3" x14ac:dyDescent="0.35">
      <c r="A108" s="32" t="s">
        <v>190</v>
      </c>
      <c r="B108" s="10" t="s">
        <v>66</v>
      </c>
      <c r="C108" s="69">
        <f>'A. Canoe Creek-Valemount'!I109</f>
        <v>0</v>
      </c>
    </row>
    <row r="109" spans="1:3" x14ac:dyDescent="0.35">
      <c r="A109" s="32" t="s">
        <v>191</v>
      </c>
      <c r="B109" s="10" t="s">
        <v>67</v>
      </c>
      <c r="C109" s="69">
        <f>'A. Canoe Creek-Valemount'!I110</f>
        <v>0</v>
      </c>
    </row>
    <row r="110" spans="1:3" x14ac:dyDescent="0.35">
      <c r="A110" s="32" t="s">
        <v>192</v>
      </c>
      <c r="B110" s="10" t="s">
        <v>68</v>
      </c>
      <c r="C110" s="69">
        <f>'A. Canoe Creek-Valemount'!I111</f>
        <v>0</v>
      </c>
    </row>
    <row r="111" spans="1:3" ht="15" thickBot="1" x14ac:dyDescent="0.4">
      <c r="A111" s="32" t="s">
        <v>193</v>
      </c>
      <c r="B111" s="33" t="s">
        <v>69</v>
      </c>
      <c r="C111" s="70">
        <f>'A. Canoe Creek-Valemount'!I112</f>
        <v>0</v>
      </c>
    </row>
    <row r="112" spans="1:3" ht="15" thickBot="1" x14ac:dyDescent="0.4">
      <c r="A112" s="24"/>
      <c r="B112" s="25"/>
      <c r="C112" s="63"/>
    </row>
    <row r="113" spans="1:3" x14ac:dyDescent="0.35">
      <c r="A113" s="36" t="s">
        <v>70</v>
      </c>
      <c r="B113" s="37" t="s">
        <v>85</v>
      </c>
      <c r="C113" s="85">
        <f>'A. Canoe Creek-Valemount'!I114</f>
        <v>5</v>
      </c>
    </row>
    <row r="114" spans="1:3" ht="43.5" x14ac:dyDescent="0.35">
      <c r="A114" s="111" t="s">
        <v>194</v>
      </c>
      <c r="B114" s="112" t="s">
        <v>229</v>
      </c>
      <c r="C114" s="113">
        <f>'A. Canoe Creek-Valemount'!I115</f>
        <v>5</v>
      </c>
    </row>
    <row r="115" spans="1:3" ht="43.5" x14ac:dyDescent="0.35">
      <c r="A115" s="111" t="s">
        <v>195</v>
      </c>
      <c r="B115" s="112" t="s">
        <v>230</v>
      </c>
      <c r="C115" s="113">
        <f>'A. Canoe Creek-Valemount'!I116</f>
        <v>5</v>
      </c>
    </row>
    <row r="116" spans="1:3" x14ac:dyDescent="0.35">
      <c r="A116" s="111" t="s">
        <v>196</v>
      </c>
      <c r="B116" s="112" t="s">
        <v>71</v>
      </c>
      <c r="C116" s="113">
        <f>'A. Canoe Creek-Valemount'!I117</f>
        <v>5</v>
      </c>
    </row>
    <row r="117" spans="1:3" ht="29.5" thickBot="1" x14ac:dyDescent="0.4">
      <c r="A117" s="111" t="s">
        <v>197</v>
      </c>
      <c r="B117" s="118" t="s">
        <v>231</v>
      </c>
      <c r="C117" s="119">
        <f>'A. Canoe Creek-Valemount'!I118</f>
        <v>5</v>
      </c>
    </row>
    <row r="118" spans="1:3" ht="15" thickBot="1" x14ac:dyDescent="0.4">
      <c r="A118" s="24"/>
      <c r="B118" s="25"/>
      <c r="C118" s="63"/>
    </row>
    <row r="119" spans="1:3" x14ac:dyDescent="0.35">
      <c r="A119" s="40" t="s">
        <v>72</v>
      </c>
      <c r="B119" s="41" t="s">
        <v>73</v>
      </c>
      <c r="C119" s="86">
        <f>'A. Canoe Creek-Valemount'!I120</f>
        <v>2</v>
      </c>
    </row>
    <row r="120" spans="1:3" x14ac:dyDescent="0.35">
      <c r="A120" s="42" t="s">
        <v>198</v>
      </c>
      <c r="B120" s="12"/>
      <c r="C120" s="73">
        <f>'A. Canoe Creek-Valemount'!I121</f>
        <v>2</v>
      </c>
    </row>
    <row r="121" spans="1:3" x14ac:dyDescent="0.35">
      <c r="A121" s="42" t="s">
        <v>199</v>
      </c>
      <c r="B121" s="12"/>
      <c r="C121" s="73">
        <f>'A. Canoe Creek-Valemount'!I122</f>
        <v>3</v>
      </c>
    </row>
    <row r="122" spans="1:3" ht="15" thickBot="1" x14ac:dyDescent="0.4">
      <c r="A122" s="42" t="s">
        <v>200</v>
      </c>
      <c r="B122" s="43"/>
      <c r="C122" s="74">
        <f>'A. Canoe Creek-Valemount'!I123</f>
        <v>1</v>
      </c>
    </row>
  </sheetData>
  <pageMargins left="0.25" right="0.25" top="0.75" bottom="0.75" header="0.3" footer="0.3"/>
  <pageSetup scale="56"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topLeftCell="A2" zoomScaleNormal="100" zoomScaleSheetLayoutView="100" workbookViewId="0">
      <selection activeCell="A2" sqref="A2"/>
    </sheetView>
  </sheetViews>
  <sheetFormatPr defaultColWidth="9.1796875" defaultRowHeight="14.5" x14ac:dyDescent="0.35"/>
  <cols>
    <col min="1" max="1" width="5.453125" style="123" customWidth="1"/>
    <col min="2" max="2" width="45.7265625" style="123" customWidth="1"/>
    <col min="3" max="3" width="57.1796875" style="123" customWidth="1"/>
    <col min="4" max="4" width="21.7265625" style="123" hidden="1" customWidth="1"/>
    <col min="5" max="5" width="14.54296875" style="123" hidden="1" customWidth="1"/>
    <col min="6" max="6" width="19" style="123" hidden="1" customWidth="1"/>
    <col min="7" max="7" width="15.453125" style="123" hidden="1" customWidth="1"/>
    <col min="8" max="8" width="47.54296875" style="123" hidden="1" customWidth="1"/>
    <col min="9" max="9" width="12" style="123" customWidth="1"/>
    <col min="10" max="16384" width="9.179687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ht="45" customHeight="1" x14ac:dyDescent="0.25">
      <c r="A2" s="316"/>
      <c r="B2" s="316" t="s">
        <v>1099</v>
      </c>
      <c r="C2" s="316" t="s">
        <v>0</v>
      </c>
      <c r="D2" s="316" t="s">
        <v>1</v>
      </c>
      <c r="E2" s="316" t="s">
        <v>2</v>
      </c>
      <c r="F2" s="316" t="s">
        <v>3</v>
      </c>
      <c r="G2" s="316" t="s">
        <v>4</v>
      </c>
      <c r="H2" s="316" t="s">
        <v>75</v>
      </c>
      <c r="I2" s="317" t="s">
        <v>103</v>
      </c>
    </row>
    <row r="3" spans="1:9" ht="15" x14ac:dyDescent="0.25">
      <c r="A3" s="424"/>
      <c r="B3" s="424" t="s">
        <v>279</v>
      </c>
      <c r="C3" s="425" t="s">
        <v>724</v>
      </c>
      <c r="I3" s="425"/>
    </row>
    <row r="4" spans="1:9" ht="15" x14ac:dyDescent="0.25">
      <c r="A4" s="424"/>
      <c r="B4" s="424" t="s">
        <v>280</v>
      </c>
      <c r="C4" s="425" t="s">
        <v>725</v>
      </c>
      <c r="I4" s="425"/>
    </row>
    <row r="5" spans="1:9" ht="15" x14ac:dyDescent="0.25">
      <c r="A5" s="424"/>
      <c r="B5" s="424" t="s">
        <v>246</v>
      </c>
      <c r="C5" s="425" t="s">
        <v>661</v>
      </c>
      <c r="I5" s="425"/>
    </row>
    <row r="6" spans="1:9" ht="15" x14ac:dyDescent="0.25">
      <c r="A6" s="426"/>
      <c r="B6" s="426" t="s">
        <v>247</v>
      </c>
      <c r="C6" s="425" t="s">
        <v>1061</v>
      </c>
      <c r="I6" s="425"/>
    </row>
    <row r="7" spans="1:9" ht="15" x14ac:dyDescent="0.25">
      <c r="A7" s="426"/>
      <c r="B7" s="426" t="s">
        <v>6</v>
      </c>
      <c r="C7" s="425" t="s">
        <v>1062</v>
      </c>
      <c r="I7" s="425"/>
    </row>
    <row r="9" spans="1:9" ht="19.5" thickBot="1" x14ac:dyDescent="0.3">
      <c r="B9" s="427" t="str">
        <f>C3</f>
        <v>Okanagan</v>
      </c>
    </row>
    <row r="10" spans="1:9" ht="15" x14ac:dyDescent="0.25">
      <c r="A10" s="428" t="s">
        <v>7</v>
      </c>
      <c r="B10" s="429" t="s">
        <v>206</v>
      </c>
      <c r="C10" s="430"/>
      <c r="D10" s="430"/>
      <c r="E10" s="430"/>
      <c r="F10" s="430"/>
      <c r="G10" s="430"/>
      <c r="H10" s="431"/>
      <c r="I10" s="432">
        <f>AVERAGE(I11:I24)</f>
        <v>3.8571428571428572</v>
      </c>
    </row>
    <row r="11" spans="1:9" ht="15" x14ac:dyDescent="0.25">
      <c r="A11" s="322" t="s">
        <v>119</v>
      </c>
      <c r="B11" s="168" t="s">
        <v>94</v>
      </c>
      <c r="C11" s="138" t="s">
        <v>286</v>
      </c>
      <c r="D11" s="137"/>
      <c r="E11" s="137"/>
      <c r="F11" s="137"/>
      <c r="G11" s="137"/>
      <c r="H11" s="138"/>
      <c r="I11" s="334">
        <v>5</v>
      </c>
    </row>
    <row r="12" spans="1:9" ht="15" x14ac:dyDescent="0.25">
      <c r="A12" s="322" t="s">
        <v>120</v>
      </c>
      <c r="B12" s="138" t="s">
        <v>8</v>
      </c>
      <c r="C12" s="138" t="s">
        <v>726</v>
      </c>
      <c r="D12" s="137"/>
      <c r="E12" s="137"/>
      <c r="F12" s="137"/>
      <c r="G12" s="137"/>
      <c r="H12" s="138"/>
      <c r="I12" s="334">
        <v>5</v>
      </c>
    </row>
    <row r="13" spans="1:9" ht="30" x14ac:dyDescent="0.25">
      <c r="A13" s="322" t="s">
        <v>121</v>
      </c>
      <c r="B13" s="138" t="s">
        <v>224</v>
      </c>
      <c r="C13" s="138" t="s">
        <v>727</v>
      </c>
      <c r="D13" s="137"/>
      <c r="E13" s="137"/>
      <c r="F13" s="137"/>
      <c r="G13" s="137"/>
      <c r="H13" s="138"/>
      <c r="I13" s="334">
        <v>5</v>
      </c>
    </row>
    <row r="14" spans="1:9" ht="30" x14ac:dyDescent="0.25">
      <c r="A14" s="322" t="s">
        <v>122</v>
      </c>
      <c r="B14" s="138" t="s">
        <v>92</v>
      </c>
      <c r="C14" s="138" t="s">
        <v>728</v>
      </c>
      <c r="D14" s="137"/>
      <c r="E14" s="137"/>
      <c r="F14" s="137"/>
      <c r="G14" s="137"/>
      <c r="H14" s="138"/>
      <c r="I14" s="334">
        <v>5</v>
      </c>
    </row>
    <row r="15" spans="1:9" ht="15" x14ac:dyDescent="0.25">
      <c r="A15" s="322" t="s">
        <v>123</v>
      </c>
      <c r="B15" s="138" t="s">
        <v>91</v>
      </c>
      <c r="C15" s="138" t="s">
        <v>729</v>
      </c>
      <c r="D15" s="137"/>
      <c r="E15" s="137"/>
      <c r="F15" s="137"/>
      <c r="G15" s="137"/>
      <c r="H15" s="138"/>
      <c r="I15" s="334">
        <v>5</v>
      </c>
    </row>
    <row r="16" spans="1:9" ht="30" x14ac:dyDescent="0.25">
      <c r="A16" s="322" t="s">
        <v>124</v>
      </c>
      <c r="B16" s="138" t="s">
        <v>93</v>
      </c>
      <c r="C16" s="138" t="s">
        <v>730</v>
      </c>
      <c r="D16" s="137"/>
      <c r="E16" s="137"/>
      <c r="F16" s="137"/>
      <c r="G16" s="137"/>
      <c r="H16" s="138"/>
      <c r="I16" s="334">
        <v>5</v>
      </c>
    </row>
    <row r="17" spans="1:9" ht="15" x14ac:dyDescent="0.25">
      <c r="A17" s="322" t="s">
        <v>125</v>
      </c>
      <c r="B17" s="138" t="s">
        <v>203</v>
      </c>
      <c r="C17" s="138" t="s">
        <v>731</v>
      </c>
      <c r="D17" s="137"/>
      <c r="E17" s="137"/>
      <c r="F17" s="137"/>
      <c r="G17" s="137"/>
      <c r="H17" s="138"/>
      <c r="I17" s="334">
        <v>3</v>
      </c>
    </row>
    <row r="18" spans="1:9" ht="45" x14ac:dyDescent="0.25">
      <c r="A18" s="322" t="s">
        <v>126</v>
      </c>
      <c r="B18" s="138" t="s">
        <v>9</v>
      </c>
      <c r="C18" s="138" t="s">
        <v>732</v>
      </c>
      <c r="D18" s="137"/>
      <c r="E18" s="137"/>
      <c r="F18" s="137"/>
      <c r="G18" s="137"/>
      <c r="H18" s="138"/>
      <c r="I18" s="334">
        <v>3</v>
      </c>
    </row>
    <row r="19" spans="1:9" ht="15" x14ac:dyDescent="0.25">
      <c r="A19" s="322" t="s">
        <v>127</v>
      </c>
      <c r="B19" s="138" t="s">
        <v>10</v>
      </c>
      <c r="C19" s="138" t="s">
        <v>818</v>
      </c>
      <c r="D19" s="137"/>
      <c r="E19" s="137"/>
      <c r="F19" s="137"/>
      <c r="G19" s="137"/>
      <c r="H19" s="138"/>
      <c r="I19" s="334">
        <v>0</v>
      </c>
    </row>
    <row r="20" spans="1:9" ht="29" x14ac:dyDescent="0.35">
      <c r="A20" s="322" t="s">
        <v>128</v>
      </c>
      <c r="B20" s="138" t="s">
        <v>96</v>
      </c>
      <c r="C20" s="138" t="s">
        <v>733</v>
      </c>
      <c r="D20" s="137"/>
      <c r="E20" s="137"/>
      <c r="F20" s="137"/>
      <c r="G20" s="137"/>
      <c r="H20" s="138"/>
      <c r="I20" s="334">
        <v>5</v>
      </c>
    </row>
    <row r="21" spans="1:9" x14ac:dyDescent="0.35">
      <c r="A21" s="322" t="s">
        <v>129</v>
      </c>
      <c r="B21" s="138" t="s">
        <v>225</v>
      </c>
      <c r="C21" s="138" t="s">
        <v>819</v>
      </c>
      <c r="D21" s="137"/>
      <c r="E21" s="137"/>
      <c r="F21" s="137"/>
      <c r="G21" s="137"/>
      <c r="H21" s="138"/>
      <c r="I21" s="334">
        <v>3</v>
      </c>
    </row>
    <row r="22" spans="1:9" ht="29" x14ac:dyDescent="0.35">
      <c r="A22" s="322" t="s">
        <v>130</v>
      </c>
      <c r="B22" s="138" t="s">
        <v>204</v>
      </c>
      <c r="C22" s="138" t="s">
        <v>734</v>
      </c>
      <c r="D22" s="137"/>
      <c r="E22" s="137"/>
      <c r="F22" s="137"/>
      <c r="G22" s="137"/>
      <c r="H22" s="138"/>
      <c r="I22" s="334">
        <v>3</v>
      </c>
    </row>
    <row r="23" spans="1:9" ht="29" x14ac:dyDescent="0.35">
      <c r="A23" s="322" t="s">
        <v>131</v>
      </c>
      <c r="B23" s="138" t="s">
        <v>90</v>
      </c>
      <c r="C23" s="138" t="s">
        <v>735</v>
      </c>
      <c r="D23" s="137"/>
      <c r="E23" s="137"/>
      <c r="F23" s="137"/>
      <c r="G23" s="137"/>
      <c r="H23" s="138"/>
      <c r="I23" s="334">
        <v>2</v>
      </c>
    </row>
    <row r="24" spans="1:9" ht="58.5" thickBot="1" x14ac:dyDescent="0.4">
      <c r="A24" s="433" t="s">
        <v>132</v>
      </c>
      <c r="B24" s="143" t="s">
        <v>226</v>
      </c>
      <c r="C24" s="143" t="s">
        <v>736</v>
      </c>
      <c r="D24" s="144"/>
      <c r="E24" s="144"/>
      <c r="F24" s="144"/>
      <c r="G24" s="144"/>
      <c r="H24" s="143"/>
      <c r="I24" s="324">
        <v>5</v>
      </c>
    </row>
    <row r="25" spans="1:9" ht="15" thickBot="1" x14ac:dyDescent="0.4">
      <c r="A25" s="434"/>
      <c r="B25" s="435"/>
      <c r="C25" s="435"/>
      <c r="D25" s="434"/>
      <c r="E25" s="434"/>
      <c r="F25" s="434"/>
      <c r="G25" s="434"/>
      <c r="H25" s="435"/>
      <c r="I25" s="436"/>
    </row>
    <row r="26" spans="1:9" x14ac:dyDescent="0.35">
      <c r="A26" s="437" t="s">
        <v>11</v>
      </c>
      <c r="B26" s="438" t="s">
        <v>12</v>
      </c>
      <c r="C26" s="158"/>
      <c r="D26" s="439"/>
      <c r="E26" s="439"/>
      <c r="F26" s="439"/>
      <c r="G26" s="439"/>
      <c r="H26" s="158"/>
      <c r="I26" s="440">
        <f>AVERAGE(I27:I33)</f>
        <v>2</v>
      </c>
    </row>
    <row r="27" spans="1:9" x14ac:dyDescent="0.35">
      <c r="A27" s="187" t="s">
        <v>133</v>
      </c>
      <c r="B27" s="188" t="s">
        <v>13</v>
      </c>
      <c r="C27" s="188" t="s">
        <v>737</v>
      </c>
      <c r="D27" s="189"/>
      <c r="E27" s="189"/>
      <c r="F27" s="189"/>
      <c r="G27" s="189"/>
      <c r="H27" s="188"/>
      <c r="I27" s="327">
        <v>1</v>
      </c>
    </row>
    <row r="28" spans="1:9" ht="29" x14ac:dyDescent="0.35">
      <c r="A28" s="187" t="s">
        <v>134</v>
      </c>
      <c r="B28" s="188" t="s">
        <v>205</v>
      </c>
      <c r="C28" s="188" t="s">
        <v>738</v>
      </c>
      <c r="D28" s="189"/>
      <c r="E28" s="189"/>
      <c r="F28" s="189"/>
      <c r="G28" s="189"/>
      <c r="H28" s="188"/>
      <c r="I28" s="327">
        <v>1</v>
      </c>
    </row>
    <row r="29" spans="1:9" x14ac:dyDescent="0.35">
      <c r="A29" s="187" t="s">
        <v>135</v>
      </c>
      <c r="B29" s="188" t="s">
        <v>14</v>
      </c>
      <c r="C29" s="188" t="s">
        <v>296</v>
      </c>
      <c r="D29" s="189"/>
      <c r="E29" s="189"/>
      <c r="F29" s="189"/>
      <c r="G29" s="189"/>
      <c r="H29" s="188"/>
      <c r="I29" s="327">
        <v>0</v>
      </c>
    </row>
    <row r="30" spans="1:9" ht="29" x14ac:dyDescent="0.35">
      <c r="A30" s="187" t="s">
        <v>136</v>
      </c>
      <c r="B30" s="188" t="s">
        <v>15</v>
      </c>
      <c r="C30" s="188" t="s">
        <v>1127</v>
      </c>
      <c r="D30" s="189"/>
      <c r="E30" s="189"/>
      <c r="F30" s="189"/>
      <c r="G30" s="189"/>
      <c r="H30" s="188"/>
      <c r="I30" s="327">
        <v>3</v>
      </c>
    </row>
    <row r="31" spans="1:9" ht="58" x14ac:dyDescent="0.35">
      <c r="A31" s="187" t="s">
        <v>137</v>
      </c>
      <c r="B31" s="188" t="s">
        <v>16</v>
      </c>
      <c r="C31" s="188" t="s">
        <v>739</v>
      </c>
      <c r="D31" s="189"/>
      <c r="E31" s="189"/>
      <c r="F31" s="189"/>
      <c r="G31" s="189"/>
      <c r="H31" s="188"/>
      <c r="I31" s="327">
        <v>2</v>
      </c>
    </row>
    <row r="32" spans="1:9" ht="29" x14ac:dyDescent="0.35">
      <c r="A32" s="187" t="s">
        <v>138</v>
      </c>
      <c r="B32" s="188" t="s">
        <v>207</v>
      </c>
      <c r="C32" s="188" t="s">
        <v>740</v>
      </c>
      <c r="D32" s="189"/>
      <c r="E32" s="189"/>
      <c r="F32" s="189"/>
      <c r="G32" s="189"/>
      <c r="H32" s="188"/>
      <c r="I32" s="327">
        <v>5</v>
      </c>
    </row>
    <row r="33" spans="1:9" ht="15" thickBot="1" x14ac:dyDescent="0.4">
      <c r="A33" s="441" t="s">
        <v>139</v>
      </c>
      <c r="B33" s="159" t="s">
        <v>17</v>
      </c>
      <c r="C33" s="159" t="s">
        <v>741</v>
      </c>
      <c r="D33" s="177"/>
      <c r="E33" s="177"/>
      <c r="F33" s="177"/>
      <c r="G33" s="177"/>
      <c r="H33" s="159"/>
      <c r="I33" s="442">
        <v>2</v>
      </c>
    </row>
    <row r="34" spans="1:9" ht="15" thickBot="1" x14ac:dyDescent="0.4">
      <c r="A34" s="434"/>
      <c r="B34" s="435"/>
      <c r="C34" s="435"/>
      <c r="D34" s="434"/>
      <c r="E34" s="434"/>
      <c r="F34" s="434"/>
      <c r="G34" s="434"/>
      <c r="H34" s="435"/>
      <c r="I34" s="436"/>
    </row>
    <row r="35" spans="1:9" x14ac:dyDescent="0.35">
      <c r="A35" s="443" t="s">
        <v>18</v>
      </c>
      <c r="B35" s="444" t="s">
        <v>19</v>
      </c>
      <c r="C35" s="446"/>
      <c r="D35" s="445"/>
      <c r="E35" s="445"/>
      <c r="F35" s="445"/>
      <c r="G35" s="445"/>
      <c r="H35" s="446"/>
      <c r="I35" s="447">
        <f>AVERAGE(I36:I39)</f>
        <v>2.75</v>
      </c>
    </row>
    <row r="36" spans="1:9" ht="29" x14ac:dyDescent="0.35">
      <c r="A36" s="179" t="s">
        <v>140</v>
      </c>
      <c r="B36" s="180" t="s">
        <v>97</v>
      </c>
      <c r="C36" s="180" t="s">
        <v>1166</v>
      </c>
      <c r="D36" s="181"/>
      <c r="E36" s="181"/>
      <c r="F36" s="181"/>
      <c r="G36" s="181"/>
      <c r="H36" s="180"/>
      <c r="I36" s="182">
        <v>2</v>
      </c>
    </row>
    <row r="37" spans="1:9" ht="29" x14ac:dyDescent="0.35">
      <c r="A37" s="179" t="s">
        <v>141</v>
      </c>
      <c r="B37" s="180" t="s">
        <v>20</v>
      </c>
      <c r="C37" s="180" t="s">
        <v>742</v>
      </c>
      <c r="D37" s="181"/>
      <c r="E37" s="181"/>
      <c r="F37" s="181"/>
      <c r="G37" s="181"/>
      <c r="H37" s="180"/>
      <c r="I37" s="182">
        <v>2</v>
      </c>
    </row>
    <row r="38" spans="1:9" x14ac:dyDescent="0.35">
      <c r="A38" s="179" t="s">
        <v>142</v>
      </c>
      <c r="B38" s="180" t="s">
        <v>21</v>
      </c>
      <c r="C38" s="180" t="s">
        <v>1167</v>
      </c>
      <c r="D38" s="181"/>
      <c r="E38" s="181"/>
      <c r="F38" s="181"/>
      <c r="G38" s="181"/>
      <c r="H38" s="180"/>
      <c r="I38" s="182">
        <v>5</v>
      </c>
    </row>
    <row r="39" spans="1:9" ht="15" thickBot="1" x14ac:dyDescent="0.4">
      <c r="A39" s="448" t="s">
        <v>143</v>
      </c>
      <c r="B39" s="126" t="s">
        <v>86</v>
      </c>
      <c r="C39" s="126" t="s">
        <v>743</v>
      </c>
      <c r="D39" s="127"/>
      <c r="E39" s="127"/>
      <c r="F39" s="127"/>
      <c r="G39" s="127"/>
      <c r="H39" s="126"/>
      <c r="I39" s="151">
        <v>2</v>
      </c>
    </row>
    <row r="40" spans="1:9" ht="15" thickBot="1" x14ac:dyDescent="0.4">
      <c r="A40" s="449"/>
      <c r="B40" s="153"/>
      <c r="C40" s="153"/>
      <c r="D40" s="449"/>
      <c r="E40" s="449"/>
      <c r="F40" s="449"/>
      <c r="G40" s="449"/>
      <c r="H40" s="153"/>
      <c r="I40" s="450"/>
    </row>
    <row r="41" spans="1:9" ht="29" x14ac:dyDescent="0.35">
      <c r="A41" s="131" t="s">
        <v>22</v>
      </c>
      <c r="B41" s="132" t="s">
        <v>74</v>
      </c>
      <c r="C41" s="134"/>
      <c r="D41" s="133"/>
      <c r="E41" s="133"/>
      <c r="F41" s="133"/>
      <c r="G41" s="133"/>
      <c r="H41" s="134"/>
      <c r="I41" s="135">
        <f>AVERAGE(I42:I44)</f>
        <v>3</v>
      </c>
    </row>
    <row r="42" spans="1:9" ht="43.5" x14ac:dyDescent="0.35">
      <c r="A42" s="128" t="s">
        <v>144</v>
      </c>
      <c r="B42" s="149" t="s">
        <v>23</v>
      </c>
      <c r="C42" s="149" t="s">
        <v>847</v>
      </c>
      <c r="D42" s="150"/>
      <c r="E42" s="150"/>
      <c r="F42" s="150"/>
      <c r="G42" s="150"/>
      <c r="H42" s="149"/>
      <c r="I42" s="330">
        <v>3</v>
      </c>
    </row>
    <row r="43" spans="1:9" ht="29" x14ac:dyDescent="0.35">
      <c r="A43" s="128" t="s">
        <v>145</v>
      </c>
      <c r="B43" s="149" t="s">
        <v>1158</v>
      </c>
      <c r="C43" s="149" t="s">
        <v>253</v>
      </c>
      <c r="D43" s="150"/>
      <c r="E43" s="150"/>
      <c r="F43" s="150"/>
      <c r="G43" s="150"/>
      <c r="H43" s="149"/>
      <c r="I43" s="330">
        <v>3</v>
      </c>
    </row>
    <row r="44" spans="1:9" ht="15" thickBot="1" x14ac:dyDescent="0.4">
      <c r="A44" s="451" t="s">
        <v>146</v>
      </c>
      <c r="B44" s="129" t="s">
        <v>24</v>
      </c>
      <c r="C44" s="129" t="s">
        <v>744</v>
      </c>
      <c r="D44" s="130"/>
      <c r="E44" s="130"/>
      <c r="F44" s="130"/>
      <c r="G44" s="130"/>
      <c r="H44" s="129"/>
      <c r="I44" s="336">
        <v>3</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AVERAGE(I47:I50)</f>
        <v>3.5</v>
      </c>
    </row>
    <row r="47" spans="1:9" ht="29" x14ac:dyDescent="0.35">
      <c r="A47" s="183" t="s">
        <v>147</v>
      </c>
      <c r="B47" s="184" t="s">
        <v>208</v>
      </c>
      <c r="C47" s="184" t="s">
        <v>745</v>
      </c>
      <c r="D47" s="185"/>
      <c r="E47" s="185"/>
      <c r="F47" s="185"/>
      <c r="G47" s="185"/>
      <c r="H47" s="184"/>
      <c r="I47" s="186">
        <v>3</v>
      </c>
    </row>
    <row r="48" spans="1:9" ht="29" x14ac:dyDescent="0.35">
      <c r="A48" s="183" t="s">
        <v>148</v>
      </c>
      <c r="B48" s="184" t="s">
        <v>209</v>
      </c>
      <c r="C48" s="184" t="s">
        <v>915</v>
      </c>
      <c r="D48" s="185"/>
      <c r="E48" s="185"/>
      <c r="F48" s="185"/>
      <c r="G48" s="185"/>
      <c r="H48" s="184"/>
      <c r="I48" s="186">
        <v>3</v>
      </c>
    </row>
    <row r="49" spans="1:9" ht="29" x14ac:dyDescent="0.35">
      <c r="A49" s="183" t="s">
        <v>149</v>
      </c>
      <c r="B49" s="184" t="s">
        <v>27</v>
      </c>
      <c r="C49" s="184" t="s">
        <v>914</v>
      </c>
      <c r="D49" s="185"/>
      <c r="E49" s="185"/>
      <c r="F49" s="185"/>
      <c r="G49" s="185"/>
      <c r="H49" s="184"/>
      <c r="I49" s="186">
        <v>3</v>
      </c>
    </row>
    <row r="50" spans="1:9" ht="29.5" thickBot="1" x14ac:dyDescent="0.4">
      <c r="A50" s="456" t="s">
        <v>150</v>
      </c>
      <c r="B50" s="152" t="s">
        <v>1186</v>
      </c>
      <c r="C50" s="152" t="s">
        <v>913</v>
      </c>
      <c r="D50" s="172"/>
      <c r="E50" s="172"/>
      <c r="F50" s="172"/>
      <c r="G50" s="172"/>
      <c r="H50" s="152"/>
      <c r="I50" s="173">
        <v>5</v>
      </c>
    </row>
    <row r="51" spans="1:9" ht="15" thickBot="1" x14ac:dyDescent="0.4">
      <c r="A51" s="434"/>
      <c r="B51" s="435"/>
      <c r="C51" s="435"/>
      <c r="D51" s="434"/>
      <c r="E51" s="434"/>
      <c r="F51" s="434"/>
      <c r="G51" s="434"/>
      <c r="H51" s="435"/>
      <c r="I51" s="436"/>
    </row>
    <row r="52" spans="1:9" x14ac:dyDescent="0.35">
      <c r="A52" s="457" t="s">
        <v>28</v>
      </c>
      <c r="B52" s="458" t="s">
        <v>29</v>
      </c>
      <c r="C52" s="154"/>
      <c r="D52" s="459"/>
      <c r="E52" s="459"/>
      <c r="F52" s="459"/>
      <c r="G52" s="459"/>
      <c r="H52" s="154"/>
      <c r="I52" s="460">
        <f>AVERAGE(I53:I56)</f>
        <v>0.5</v>
      </c>
    </row>
    <row r="53" spans="1:9" x14ac:dyDescent="0.35">
      <c r="A53" s="165" t="s">
        <v>151</v>
      </c>
      <c r="B53" s="155" t="s">
        <v>30</v>
      </c>
      <c r="C53" s="155" t="s">
        <v>746</v>
      </c>
      <c r="D53" s="166"/>
      <c r="E53" s="166"/>
      <c r="F53" s="166"/>
      <c r="G53" s="166"/>
      <c r="H53" s="155"/>
      <c r="I53" s="167">
        <v>1</v>
      </c>
    </row>
    <row r="54" spans="1:9" x14ac:dyDescent="0.35">
      <c r="A54" s="165" t="s">
        <v>152</v>
      </c>
      <c r="B54" s="155" t="s">
        <v>31</v>
      </c>
      <c r="C54" s="155" t="s">
        <v>747</v>
      </c>
      <c r="D54" s="166"/>
      <c r="E54" s="166"/>
      <c r="F54" s="166"/>
      <c r="G54" s="166"/>
      <c r="H54" s="155"/>
      <c r="I54" s="167">
        <v>1</v>
      </c>
    </row>
    <row r="55" spans="1:9" x14ac:dyDescent="0.35">
      <c r="A55" s="165" t="s">
        <v>153</v>
      </c>
      <c r="B55" s="155" t="s">
        <v>32</v>
      </c>
      <c r="C55" s="155" t="s">
        <v>257</v>
      </c>
      <c r="D55" s="166"/>
      <c r="E55" s="166"/>
      <c r="F55" s="166"/>
      <c r="G55" s="166"/>
      <c r="H55" s="155"/>
      <c r="I55" s="167">
        <v>0</v>
      </c>
    </row>
    <row r="56" spans="1:9" ht="15" thickBot="1" x14ac:dyDescent="0.4">
      <c r="A56" s="461" t="s">
        <v>154</v>
      </c>
      <c r="B56" s="462" t="s">
        <v>33</v>
      </c>
      <c r="C56" s="462" t="s">
        <v>257</v>
      </c>
      <c r="D56" s="463"/>
      <c r="E56" s="463"/>
      <c r="F56" s="463"/>
      <c r="G56" s="463"/>
      <c r="H56" s="462"/>
      <c r="I56" s="464">
        <v>0</v>
      </c>
    </row>
    <row r="57" spans="1:9" ht="15" thickBot="1" x14ac:dyDescent="0.4">
      <c r="A57" s="434"/>
      <c r="B57" s="435"/>
      <c r="C57" s="435"/>
      <c r="D57" s="434"/>
      <c r="E57" s="434"/>
      <c r="F57" s="434"/>
      <c r="G57" s="434"/>
      <c r="H57" s="435"/>
      <c r="I57" s="436"/>
    </row>
    <row r="58" spans="1:9" x14ac:dyDescent="0.35">
      <c r="A58" s="465" t="s">
        <v>34</v>
      </c>
      <c r="B58" s="466" t="s">
        <v>211</v>
      </c>
      <c r="C58" s="156"/>
      <c r="D58" s="467"/>
      <c r="E58" s="467"/>
      <c r="F58" s="467"/>
      <c r="G58" s="467"/>
      <c r="H58" s="156"/>
      <c r="I58" s="468">
        <f>AVERAGE(I59:I65)</f>
        <v>3.4285714285714284</v>
      </c>
    </row>
    <row r="59" spans="1:9" ht="29" x14ac:dyDescent="0.35">
      <c r="A59" s="190" t="s">
        <v>155</v>
      </c>
      <c r="B59" s="391" t="s">
        <v>35</v>
      </c>
      <c r="C59" s="391" t="s">
        <v>258</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934</v>
      </c>
      <c r="D62" s="384"/>
      <c r="E62" s="384"/>
      <c r="F62" s="384"/>
      <c r="G62" s="384"/>
      <c r="H62" s="391"/>
      <c r="I62" s="333">
        <v>4</v>
      </c>
    </row>
    <row r="63" spans="1:9" ht="29" x14ac:dyDescent="0.35">
      <c r="A63" s="190" t="s">
        <v>159</v>
      </c>
      <c r="B63" s="391" t="s">
        <v>37</v>
      </c>
      <c r="C63" s="391" t="s">
        <v>678</v>
      </c>
      <c r="D63" s="384"/>
      <c r="E63" s="384"/>
      <c r="F63" s="384"/>
      <c r="G63" s="384"/>
      <c r="H63" s="391"/>
      <c r="I63" s="333">
        <v>3</v>
      </c>
    </row>
    <row r="64" spans="1:9" ht="29" x14ac:dyDescent="0.35">
      <c r="A64" s="190" t="s">
        <v>160</v>
      </c>
      <c r="B64" s="391" t="s">
        <v>38</v>
      </c>
      <c r="C64" s="391" t="s">
        <v>262</v>
      </c>
      <c r="D64" s="384"/>
      <c r="E64" s="384"/>
      <c r="F64" s="384"/>
      <c r="G64" s="384"/>
      <c r="H64" s="391"/>
      <c r="I64" s="333">
        <v>3</v>
      </c>
    </row>
    <row r="65" spans="1:9" ht="29.5" thickBot="1" x14ac:dyDescent="0.4">
      <c r="A65" s="420" t="s">
        <v>161</v>
      </c>
      <c r="B65" s="392" t="s">
        <v>39</v>
      </c>
      <c r="C65" s="392" t="s">
        <v>263</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AVERAGE(I68:I76)</f>
        <v>2.8888888888888888</v>
      </c>
    </row>
    <row r="68" spans="1:9" x14ac:dyDescent="0.35">
      <c r="A68" s="338" t="s">
        <v>162</v>
      </c>
      <c r="B68" s="139" t="s">
        <v>42</v>
      </c>
      <c r="C68" s="141" t="s">
        <v>748</v>
      </c>
      <c r="D68" s="140"/>
      <c r="E68" s="140"/>
      <c r="F68" s="140"/>
      <c r="G68" s="140"/>
      <c r="H68" s="141"/>
      <c r="I68" s="142">
        <v>1</v>
      </c>
    </row>
    <row r="69" spans="1:9" x14ac:dyDescent="0.35">
      <c r="A69" s="338" t="s">
        <v>163</v>
      </c>
      <c r="B69" s="139" t="s">
        <v>99</v>
      </c>
      <c r="C69" s="141" t="s">
        <v>749</v>
      </c>
      <c r="D69" s="140"/>
      <c r="E69" s="140"/>
      <c r="F69" s="140"/>
      <c r="G69" s="140"/>
      <c r="H69" s="141"/>
      <c r="I69" s="142">
        <v>1</v>
      </c>
    </row>
    <row r="70" spans="1:9" ht="29" x14ac:dyDescent="0.35">
      <c r="A70" s="338" t="s">
        <v>164</v>
      </c>
      <c r="B70" s="139" t="s">
        <v>43</v>
      </c>
      <c r="C70" s="141" t="s">
        <v>1168</v>
      </c>
      <c r="D70" s="140"/>
      <c r="E70" s="140"/>
      <c r="F70" s="140"/>
      <c r="G70" s="140"/>
      <c r="H70" s="141"/>
      <c r="I70" s="142">
        <v>4</v>
      </c>
    </row>
    <row r="71" spans="1:9" x14ac:dyDescent="0.35">
      <c r="A71" s="338" t="s">
        <v>165</v>
      </c>
      <c r="B71" s="139" t="s">
        <v>44</v>
      </c>
      <c r="C71" s="141" t="s">
        <v>750</v>
      </c>
      <c r="D71" s="140"/>
      <c r="E71" s="140"/>
      <c r="F71" s="140"/>
      <c r="G71" s="140"/>
      <c r="H71" s="141"/>
      <c r="I71" s="142">
        <v>3</v>
      </c>
    </row>
    <row r="72" spans="1:9" x14ac:dyDescent="0.35">
      <c r="A72" s="338" t="s">
        <v>166</v>
      </c>
      <c r="B72" s="139" t="s">
        <v>100</v>
      </c>
      <c r="C72" s="141" t="s">
        <v>751</v>
      </c>
      <c r="D72" s="140"/>
      <c r="E72" s="140"/>
      <c r="F72" s="140"/>
      <c r="G72" s="140"/>
      <c r="H72" s="141"/>
      <c r="I72" s="142">
        <v>5</v>
      </c>
    </row>
    <row r="73" spans="1:9" ht="58" x14ac:dyDescent="0.35">
      <c r="A73" s="338" t="s">
        <v>167</v>
      </c>
      <c r="B73" s="339" t="s">
        <v>45</v>
      </c>
      <c r="C73" s="175" t="s">
        <v>752</v>
      </c>
      <c r="D73" s="174"/>
      <c r="E73" s="174"/>
      <c r="F73" s="174"/>
      <c r="G73" s="174"/>
      <c r="H73" s="175"/>
      <c r="I73" s="176">
        <v>3</v>
      </c>
    </row>
    <row r="74" spans="1:9" ht="29" x14ac:dyDescent="0.35">
      <c r="A74" s="338" t="s">
        <v>232</v>
      </c>
      <c r="B74" s="339" t="s">
        <v>233</v>
      </c>
      <c r="C74" s="141" t="s">
        <v>753</v>
      </c>
      <c r="D74" s="174"/>
      <c r="E74" s="174"/>
      <c r="F74" s="174"/>
      <c r="G74" s="174"/>
      <c r="H74" s="141"/>
      <c r="I74" s="176">
        <v>3</v>
      </c>
    </row>
    <row r="75" spans="1:9" ht="29" x14ac:dyDescent="0.35">
      <c r="A75" s="338" t="s">
        <v>234</v>
      </c>
      <c r="B75" s="139" t="s">
        <v>235</v>
      </c>
      <c r="C75" s="141" t="s">
        <v>753</v>
      </c>
      <c r="D75" s="174"/>
      <c r="E75" s="174"/>
      <c r="F75" s="174"/>
      <c r="G75" s="174"/>
      <c r="H75" s="141"/>
      <c r="I75" s="176">
        <v>3</v>
      </c>
    </row>
    <row r="76" spans="1:9" ht="29.5" thickBot="1" x14ac:dyDescent="0.4">
      <c r="A76" s="474" t="s">
        <v>236</v>
      </c>
      <c r="B76" s="397" t="s">
        <v>237</v>
      </c>
      <c r="C76" s="399" t="s">
        <v>753</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AVERAGE(I79:I80)</f>
        <v>5</v>
      </c>
    </row>
    <row r="79" spans="1:9" x14ac:dyDescent="0.35">
      <c r="A79" s="162" t="s">
        <v>168</v>
      </c>
      <c r="B79" s="157" t="s">
        <v>213</v>
      </c>
      <c r="C79" s="157" t="s">
        <v>754</v>
      </c>
      <c r="D79" s="163"/>
      <c r="E79" s="163"/>
      <c r="F79" s="163"/>
      <c r="G79" s="163"/>
      <c r="H79" s="157"/>
      <c r="I79" s="164">
        <v>5</v>
      </c>
    </row>
    <row r="80" spans="1:9" ht="15" thickBot="1" x14ac:dyDescent="0.4">
      <c r="A80" s="480" t="s">
        <v>169</v>
      </c>
      <c r="B80" s="481" t="s">
        <v>48</v>
      </c>
      <c r="C80" s="481" t="s">
        <v>754</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AVERAGE(I83:I87)</f>
        <v>2.6</v>
      </c>
    </row>
    <row r="83" spans="1:9" x14ac:dyDescent="0.35">
      <c r="A83" s="136" t="s">
        <v>170</v>
      </c>
      <c r="B83" s="138" t="s">
        <v>214</v>
      </c>
      <c r="C83" s="138" t="s">
        <v>438</v>
      </c>
      <c r="D83" s="137"/>
      <c r="E83" s="137"/>
      <c r="F83" s="137"/>
      <c r="G83" s="137"/>
      <c r="H83" s="138"/>
      <c r="I83" s="334">
        <v>0</v>
      </c>
    </row>
    <row r="84" spans="1:9" x14ac:dyDescent="0.35">
      <c r="A84" s="136" t="s">
        <v>171</v>
      </c>
      <c r="B84" s="138" t="s">
        <v>51</v>
      </c>
      <c r="C84" s="138" t="s">
        <v>755</v>
      </c>
      <c r="D84" s="137"/>
      <c r="E84" s="137"/>
      <c r="F84" s="137"/>
      <c r="G84" s="137"/>
      <c r="H84" s="138"/>
      <c r="I84" s="334">
        <v>3</v>
      </c>
    </row>
    <row r="85" spans="1:9" x14ac:dyDescent="0.35">
      <c r="A85" s="136" t="s">
        <v>872</v>
      </c>
      <c r="B85" s="138" t="s">
        <v>52</v>
      </c>
      <c r="C85" s="138" t="s">
        <v>756</v>
      </c>
      <c r="D85" s="137"/>
      <c r="E85" s="137"/>
      <c r="F85" s="137"/>
      <c r="G85" s="137"/>
      <c r="H85" s="138"/>
      <c r="I85" s="334">
        <v>4</v>
      </c>
    </row>
    <row r="86" spans="1:9" ht="29" x14ac:dyDescent="0.35">
      <c r="A86" s="136" t="s">
        <v>172</v>
      </c>
      <c r="B86" s="210" t="s">
        <v>53</v>
      </c>
      <c r="C86" s="138" t="s">
        <v>264</v>
      </c>
      <c r="D86" s="137"/>
      <c r="E86" s="137"/>
      <c r="F86" s="137"/>
      <c r="G86" s="137"/>
      <c r="H86" s="138"/>
      <c r="I86" s="334">
        <v>3</v>
      </c>
    </row>
    <row r="87" spans="1:9" ht="29.5" thickBot="1" x14ac:dyDescent="0.4">
      <c r="A87" s="485" t="s">
        <v>173</v>
      </c>
      <c r="B87" s="143" t="s">
        <v>215</v>
      </c>
      <c r="C87" s="143" t="s">
        <v>264</v>
      </c>
      <c r="D87" s="144"/>
      <c r="E87" s="144"/>
      <c r="F87" s="144"/>
      <c r="G87" s="144"/>
      <c r="H87" s="143"/>
      <c r="I87" s="324">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AVERAGE(I90:I94)</f>
        <v>3.4</v>
      </c>
    </row>
    <row r="90" spans="1:9" x14ac:dyDescent="0.35">
      <c r="A90" s="187" t="s">
        <v>174</v>
      </c>
      <c r="B90" s="188" t="s">
        <v>56</v>
      </c>
      <c r="C90" s="188" t="s">
        <v>661</v>
      </c>
      <c r="D90" s="189"/>
      <c r="E90" s="189"/>
      <c r="F90" s="189"/>
      <c r="G90" s="189"/>
      <c r="H90" s="188"/>
      <c r="I90" s="327">
        <v>5</v>
      </c>
    </row>
    <row r="91" spans="1:9" x14ac:dyDescent="0.35">
      <c r="A91" s="187" t="s">
        <v>175</v>
      </c>
      <c r="B91" s="188" t="s">
        <v>101</v>
      </c>
      <c r="C91" s="188" t="s">
        <v>757</v>
      </c>
      <c r="D91" s="189"/>
      <c r="E91" s="189"/>
      <c r="F91" s="189"/>
      <c r="G91" s="189"/>
      <c r="H91" s="188"/>
      <c r="I91" s="327">
        <v>2</v>
      </c>
    </row>
    <row r="92" spans="1:9" x14ac:dyDescent="0.35">
      <c r="A92" s="187" t="s">
        <v>873</v>
      </c>
      <c r="B92" s="188" t="s">
        <v>57</v>
      </c>
      <c r="C92" s="188" t="s">
        <v>715</v>
      </c>
      <c r="D92" s="189"/>
      <c r="E92" s="189"/>
      <c r="F92" s="189"/>
      <c r="G92" s="189"/>
      <c r="H92" s="188"/>
      <c r="I92" s="327">
        <v>3</v>
      </c>
    </row>
    <row r="93" spans="1:9" x14ac:dyDescent="0.35">
      <c r="A93" s="187" t="s">
        <v>176</v>
      </c>
      <c r="B93" s="188" t="s">
        <v>58</v>
      </c>
      <c r="C93" s="188" t="s">
        <v>758</v>
      </c>
      <c r="D93" s="189"/>
      <c r="E93" s="189"/>
      <c r="F93" s="189"/>
      <c r="G93" s="189"/>
      <c r="H93" s="188"/>
      <c r="I93" s="327">
        <v>3</v>
      </c>
    </row>
    <row r="94" spans="1:9" ht="29.5" thickBot="1" x14ac:dyDescent="0.4">
      <c r="A94" s="441" t="s">
        <v>177</v>
      </c>
      <c r="B94" s="159" t="s">
        <v>59</v>
      </c>
      <c r="C94" s="159" t="s">
        <v>759</v>
      </c>
      <c r="D94" s="177"/>
      <c r="E94" s="177"/>
      <c r="F94" s="177"/>
      <c r="G94" s="177"/>
      <c r="H94" s="159"/>
      <c r="I94" s="442">
        <v>4</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AVERAGE(I97:I112)</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AVERAGE(I115:I118)</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x14ac:dyDescent="0.35">
      <c r="A120" s="452" t="s">
        <v>72</v>
      </c>
      <c r="B120" s="453" t="s">
        <v>73</v>
      </c>
      <c r="C120" s="160"/>
      <c r="D120" s="454"/>
      <c r="E120" s="454"/>
      <c r="F120" s="454"/>
      <c r="G120" s="454"/>
      <c r="H120" s="160"/>
      <c r="I120" s="455">
        <f>AVERAGE(I121:I123)</f>
        <v>4</v>
      </c>
    </row>
    <row r="121" spans="1:10" x14ac:dyDescent="0.35">
      <c r="A121" s="183" t="s">
        <v>198</v>
      </c>
      <c r="B121" s="580" t="s">
        <v>238</v>
      </c>
      <c r="C121" s="184" t="s">
        <v>1169</v>
      </c>
      <c r="D121" s="185"/>
      <c r="E121" s="185"/>
      <c r="F121" s="185"/>
      <c r="G121" s="185"/>
      <c r="H121" s="184"/>
      <c r="I121" s="186">
        <v>4</v>
      </c>
    </row>
    <row r="122" spans="1:10" x14ac:dyDescent="0.35">
      <c r="A122" s="183" t="s">
        <v>199</v>
      </c>
      <c r="B122" s="580" t="s">
        <v>239</v>
      </c>
      <c r="C122" s="184" t="s">
        <v>980</v>
      </c>
      <c r="D122" s="185"/>
      <c r="E122" s="185"/>
      <c r="F122" s="185"/>
      <c r="G122" s="185"/>
      <c r="H122" s="184"/>
      <c r="I122" s="186">
        <v>5</v>
      </c>
    </row>
    <row r="123" spans="1:10" ht="29.5" thickBot="1" x14ac:dyDescent="0.4">
      <c r="A123" s="456" t="s">
        <v>200</v>
      </c>
      <c r="B123" s="582" t="s">
        <v>240</v>
      </c>
      <c r="C123" s="152" t="s">
        <v>981</v>
      </c>
      <c r="D123" s="172"/>
      <c r="E123" s="172"/>
      <c r="F123" s="172"/>
      <c r="G123" s="172"/>
      <c r="H123" s="152"/>
      <c r="I123" s="173">
        <v>3</v>
      </c>
    </row>
    <row r="125" spans="1:10" ht="15" thickBot="1" x14ac:dyDescent="0.4">
      <c r="B125" s="526"/>
      <c r="C125" s="488"/>
    </row>
    <row r="126" spans="1:10" ht="15.5" thickTop="1" thickBot="1" x14ac:dyDescent="0.4">
      <c r="B126" s="395" t="s">
        <v>84</v>
      </c>
      <c r="C126" s="605" t="s">
        <v>760</v>
      </c>
      <c r="D126" s="606"/>
      <c r="E126" s="606"/>
      <c r="F126" s="606"/>
      <c r="G126" s="606"/>
      <c r="H126" s="606"/>
      <c r="I126" s="607"/>
      <c r="J126" s="488"/>
    </row>
    <row r="127" spans="1:10" ht="15.5" thickTop="1" thickBot="1" x14ac:dyDescent="0.4">
      <c r="C127" s="631"/>
      <c r="D127" s="632"/>
      <c r="E127" s="632"/>
      <c r="F127" s="632"/>
      <c r="G127" s="632"/>
      <c r="H127" s="632"/>
      <c r="I127" s="633"/>
      <c r="J127" s="488"/>
    </row>
    <row r="128" spans="1:10" ht="15" thickTop="1" x14ac:dyDescent="0.35">
      <c r="I128" s="489"/>
      <c r="J128" s="488"/>
    </row>
    <row r="129" spans="8:10" x14ac:dyDescent="0.35">
      <c r="I129" s="489"/>
      <c r="J129" s="488"/>
    </row>
    <row r="130" spans="8:10" x14ac:dyDescent="0.35">
      <c r="I130" s="489"/>
      <c r="J130" s="488"/>
    </row>
    <row r="131" spans="8:10" x14ac:dyDescent="0.35">
      <c r="I131" s="489"/>
      <c r="J131" s="488"/>
    </row>
    <row r="132" spans="8:10" x14ac:dyDescent="0.35">
      <c r="I132" s="489"/>
    </row>
    <row r="133" spans="8:10" x14ac:dyDescent="0.35">
      <c r="I133" s="489"/>
    </row>
    <row r="134" spans="8:10" x14ac:dyDescent="0.35">
      <c r="I134" s="489"/>
    </row>
    <row r="135" spans="8:10" x14ac:dyDescent="0.35">
      <c r="I135" s="489"/>
    </row>
    <row r="136" spans="8:10" x14ac:dyDescent="0.35">
      <c r="I136" s="489"/>
    </row>
    <row r="137" spans="8:10" x14ac:dyDescent="0.35">
      <c r="I137" s="489"/>
    </row>
    <row r="138" spans="8:10" x14ac:dyDescent="0.35">
      <c r="I138" s="489"/>
    </row>
    <row r="139" spans="8:10" x14ac:dyDescent="0.35">
      <c r="I139" s="489"/>
    </row>
    <row r="140" spans="8:10" x14ac:dyDescent="0.35">
      <c r="I140" s="489"/>
    </row>
    <row r="141" spans="8:10" x14ac:dyDescent="0.35">
      <c r="I141" s="489"/>
    </row>
    <row r="142" spans="8:10" x14ac:dyDescent="0.35">
      <c r="I142" s="489"/>
    </row>
    <row r="143" spans="8:10" x14ac:dyDescent="0.35">
      <c r="H143" s="171"/>
      <c r="I143" s="490"/>
    </row>
  </sheetData>
  <mergeCells count="1">
    <mergeCell ref="C126:I127"/>
  </mergeCells>
  <pageMargins left="0.70866141732283472" right="0.70866141732283472" top="0.74803149606299213" bottom="0.74803149606299213" header="0.31496062992125984" footer="0.31496062992125984"/>
  <pageSetup scale="75"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heetViews>
  <sheetFormatPr defaultColWidth="8.81640625" defaultRowHeight="14.5" x14ac:dyDescent="0.35"/>
  <cols>
    <col min="1" max="1" width="11" style="123" customWidth="1"/>
    <col min="2" max="2" width="63.453125" style="123" customWidth="1"/>
    <col min="3" max="3" width="12.26953125" style="123" customWidth="1"/>
    <col min="4" max="4" width="20.453125" style="123" customWidth="1"/>
    <col min="5" max="5" width="19.7265625" style="123" customWidth="1"/>
    <col min="6" max="16384" width="8.81640625" style="123"/>
  </cols>
  <sheetData>
    <row r="1" spans="1:11" s="519" customFormat="1" ht="103.5" customHeight="1" x14ac:dyDescent="0.25">
      <c r="A1" s="309"/>
      <c r="B1" s="310" t="s">
        <v>1100</v>
      </c>
      <c r="C1" s="311" t="s">
        <v>103</v>
      </c>
      <c r="F1" s="275" t="s">
        <v>104</v>
      </c>
      <c r="G1" s="312" t="s">
        <v>110</v>
      </c>
      <c r="H1" s="275" t="s">
        <v>105</v>
      </c>
      <c r="I1" s="275" t="s">
        <v>106</v>
      </c>
      <c r="J1" s="275" t="s">
        <v>107</v>
      </c>
      <c r="K1" s="312" t="s">
        <v>109</v>
      </c>
    </row>
    <row r="2" spans="1:11" ht="15" x14ac:dyDescent="0.25">
      <c r="A2" s="542"/>
      <c r="B2" s="543" t="s">
        <v>88</v>
      </c>
      <c r="C2" s="544" t="str">
        <f>'O. Okanagan'!C3</f>
        <v>Okanagan</v>
      </c>
    </row>
    <row r="3" spans="1:11" ht="15" x14ac:dyDescent="0.25">
      <c r="A3" s="542"/>
      <c r="B3" s="543" t="s">
        <v>89</v>
      </c>
      <c r="C3" s="544" t="str">
        <f>'O. Okanagan'!C4</f>
        <v>Peachland</v>
      </c>
      <c r="E3" s="545" t="s">
        <v>116</v>
      </c>
      <c r="F3" s="545" t="s">
        <v>111</v>
      </c>
      <c r="G3" s="545" t="s">
        <v>117</v>
      </c>
      <c r="H3" s="545" t="s">
        <v>112</v>
      </c>
      <c r="I3" s="545" t="s">
        <v>113</v>
      </c>
      <c r="J3" s="545" t="s">
        <v>114</v>
      </c>
      <c r="K3" s="545" t="s">
        <v>441</v>
      </c>
    </row>
    <row r="4" spans="1:11" ht="15" x14ac:dyDescent="0.25">
      <c r="A4" s="542"/>
      <c r="B4" s="543" t="s">
        <v>87</v>
      </c>
      <c r="C4" s="544" t="str">
        <f>'O. Okanagan'!C5</f>
        <v>Kelowna</v>
      </c>
      <c r="E4" s="546"/>
      <c r="F4" s="547">
        <f>C51</f>
        <v>0.5</v>
      </c>
      <c r="G4" s="547">
        <f>(C40+C57+C45+C95)/4</f>
        <v>2.3571428571428572</v>
      </c>
      <c r="H4" s="547">
        <f>C34</f>
        <v>2.75</v>
      </c>
      <c r="I4" s="547">
        <f>C66</f>
        <v>2.8888888888888888</v>
      </c>
      <c r="J4" s="547">
        <f>(C9+C25+C113)/3</f>
        <v>3.6190476190476191</v>
      </c>
      <c r="K4" s="547">
        <f>(C77+C81+C88+C119)/4</f>
        <v>3.75</v>
      </c>
    </row>
    <row r="5" spans="1:11" ht="15" x14ac:dyDescent="0.25">
      <c r="A5" s="542"/>
      <c r="B5" s="548" t="s">
        <v>5</v>
      </c>
      <c r="C5" s="544" t="str">
        <f>'O. Okanagan'!C6</f>
        <v>Summerland, 082E12</v>
      </c>
    </row>
    <row r="6" spans="1:11" ht="15" x14ac:dyDescent="0.25">
      <c r="A6" s="542"/>
      <c r="B6" s="548" t="s">
        <v>6</v>
      </c>
      <c r="C6" s="544" t="str">
        <f>'O. Okanagan'!C7</f>
        <v>82E.061</v>
      </c>
    </row>
    <row r="7" spans="1:11" ht="15" x14ac:dyDescent="0.25">
      <c r="A7" s="549"/>
      <c r="B7" s="550"/>
      <c r="C7" s="551"/>
    </row>
    <row r="8" spans="1:11" ht="19.5" thickBot="1" x14ac:dyDescent="0.3">
      <c r="A8" s="549"/>
      <c r="B8" s="552" t="str">
        <f>'O. Okanagan'!C3</f>
        <v>Okanagan</v>
      </c>
      <c r="C8" s="551"/>
    </row>
    <row r="9" spans="1:11" ht="15" x14ac:dyDescent="0.25">
      <c r="A9" s="428" t="s">
        <v>7</v>
      </c>
      <c r="B9" s="429" t="s">
        <v>206</v>
      </c>
      <c r="C9" s="553">
        <f>'O. Okanagan'!I10</f>
        <v>3.8571428571428572</v>
      </c>
    </row>
    <row r="10" spans="1:11" ht="15" x14ac:dyDescent="0.25">
      <c r="A10" s="322" t="s">
        <v>119</v>
      </c>
      <c r="B10" s="168" t="s">
        <v>94</v>
      </c>
      <c r="C10" s="334">
        <f>'O. Okanagan'!I11</f>
        <v>5</v>
      </c>
    </row>
    <row r="11" spans="1:11" ht="15" x14ac:dyDescent="0.25">
      <c r="A11" s="322" t="s">
        <v>120</v>
      </c>
      <c r="B11" s="168" t="s">
        <v>8</v>
      </c>
      <c r="C11" s="334">
        <f>'O. Okanagan'!I12</f>
        <v>5</v>
      </c>
    </row>
    <row r="12" spans="1:11" ht="15" x14ac:dyDescent="0.25">
      <c r="A12" s="322" t="s">
        <v>121</v>
      </c>
      <c r="B12" s="168" t="s">
        <v>224</v>
      </c>
      <c r="C12" s="334">
        <f>'O. Okanagan'!I13</f>
        <v>5</v>
      </c>
    </row>
    <row r="13" spans="1:11" ht="15" x14ac:dyDescent="0.25">
      <c r="A13" s="322" t="s">
        <v>122</v>
      </c>
      <c r="B13" s="168" t="s">
        <v>92</v>
      </c>
      <c r="C13" s="334">
        <f>'O. Okanagan'!I14</f>
        <v>5</v>
      </c>
    </row>
    <row r="14" spans="1:11" ht="15" x14ac:dyDescent="0.25">
      <c r="A14" s="322" t="s">
        <v>123</v>
      </c>
      <c r="B14" s="168" t="s">
        <v>91</v>
      </c>
      <c r="C14" s="334">
        <f>'O. Okanagan'!I15</f>
        <v>5</v>
      </c>
    </row>
    <row r="15" spans="1:11" ht="15" x14ac:dyDescent="0.25">
      <c r="A15" s="322" t="s">
        <v>124</v>
      </c>
      <c r="B15" s="168" t="s">
        <v>93</v>
      </c>
      <c r="C15" s="334">
        <f>'O. Okanagan'!I16</f>
        <v>5</v>
      </c>
    </row>
    <row r="16" spans="1:11" ht="15" x14ac:dyDescent="0.25">
      <c r="A16" s="322" t="s">
        <v>125</v>
      </c>
      <c r="B16" s="168" t="s">
        <v>203</v>
      </c>
      <c r="C16" s="334">
        <f>'O. Okanagan'!I17</f>
        <v>3</v>
      </c>
    </row>
    <row r="17" spans="1:3" ht="15" x14ac:dyDescent="0.25">
      <c r="A17" s="322" t="s">
        <v>126</v>
      </c>
      <c r="B17" s="168" t="s">
        <v>9</v>
      </c>
      <c r="C17" s="334">
        <f>'O. Okanagan'!I18</f>
        <v>3</v>
      </c>
    </row>
    <row r="18" spans="1:3" ht="15" x14ac:dyDescent="0.25">
      <c r="A18" s="322" t="s">
        <v>127</v>
      </c>
      <c r="B18" s="168" t="s">
        <v>10</v>
      </c>
      <c r="C18" s="334">
        <f>'O. Okanagan'!I19</f>
        <v>0</v>
      </c>
    </row>
    <row r="19" spans="1:3" ht="15" x14ac:dyDescent="0.25">
      <c r="A19" s="322" t="s">
        <v>128</v>
      </c>
      <c r="B19" s="168" t="s">
        <v>96</v>
      </c>
      <c r="C19" s="334">
        <f>'O. Okanagan'!I20</f>
        <v>5</v>
      </c>
    </row>
    <row r="20" spans="1:3" x14ac:dyDescent="0.35">
      <c r="A20" s="322" t="s">
        <v>129</v>
      </c>
      <c r="B20" s="168" t="s">
        <v>225</v>
      </c>
      <c r="C20" s="334">
        <f>'O. Okanagan'!I21</f>
        <v>3</v>
      </c>
    </row>
    <row r="21" spans="1:3" x14ac:dyDescent="0.35">
      <c r="A21" s="322" t="s">
        <v>130</v>
      </c>
      <c r="B21" s="168" t="s">
        <v>204</v>
      </c>
      <c r="C21" s="334">
        <f>'O. Okanagan'!I22</f>
        <v>3</v>
      </c>
    </row>
    <row r="22" spans="1:3" x14ac:dyDescent="0.35">
      <c r="A22" s="322" t="s">
        <v>131</v>
      </c>
      <c r="B22" s="168" t="s">
        <v>90</v>
      </c>
      <c r="C22" s="334">
        <f>'O. Okanagan'!I23</f>
        <v>2</v>
      </c>
    </row>
    <row r="23" spans="1:3" ht="29.5" thickBot="1" x14ac:dyDescent="0.4">
      <c r="A23" s="322" t="s">
        <v>132</v>
      </c>
      <c r="B23" s="323" t="s">
        <v>226</v>
      </c>
      <c r="C23" s="334">
        <f>'O. Okanagan'!I24</f>
        <v>5</v>
      </c>
    </row>
    <row r="24" spans="1:3" ht="15" thickBot="1" x14ac:dyDescent="0.4">
      <c r="A24" s="554"/>
      <c r="B24" s="555"/>
      <c r="C24" s="436"/>
    </row>
    <row r="25" spans="1:3" x14ac:dyDescent="0.35">
      <c r="A25" s="437" t="s">
        <v>11</v>
      </c>
      <c r="B25" s="438" t="s">
        <v>12</v>
      </c>
      <c r="C25" s="556">
        <f>'O. Okanagan'!I26</f>
        <v>2</v>
      </c>
    </row>
    <row r="26" spans="1:3" x14ac:dyDescent="0.35">
      <c r="A26" s="325" t="s">
        <v>133</v>
      </c>
      <c r="B26" s="326" t="s">
        <v>13</v>
      </c>
      <c r="C26" s="327">
        <f>'O. Okanagan'!I27</f>
        <v>1</v>
      </c>
    </row>
    <row r="27" spans="1:3" x14ac:dyDescent="0.35">
      <c r="A27" s="325" t="s">
        <v>134</v>
      </c>
      <c r="B27" s="326" t="s">
        <v>205</v>
      </c>
      <c r="C27" s="327">
        <f>'O. Okanagan'!I28</f>
        <v>1</v>
      </c>
    </row>
    <row r="28" spans="1:3" x14ac:dyDescent="0.35">
      <c r="A28" s="325" t="s">
        <v>135</v>
      </c>
      <c r="B28" s="326" t="s">
        <v>14</v>
      </c>
      <c r="C28" s="327">
        <f>'O. Okanagan'!I29</f>
        <v>0</v>
      </c>
    </row>
    <row r="29" spans="1:3" x14ac:dyDescent="0.35">
      <c r="A29" s="325" t="s">
        <v>136</v>
      </c>
      <c r="B29" s="326" t="s">
        <v>15</v>
      </c>
      <c r="C29" s="327">
        <f>'O. Okanagan'!I30</f>
        <v>3</v>
      </c>
    </row>
    <row r="30" spans="1:3" x14ac:dyDescent="0.35">
      <c r="A30" s="325" t="s">
        <v>137</v>
      </c>
      <c r="B30" s="326" t="s">
        <v>16</v>
      </c>
      <c r="C30" s="327">
        <f>'O. Okanagan'!I31</f>
        <v>2</v>
      </c>
    </row>
    <row r="31" spans="1:3" ht="29" x14ac:dyDescent="0.35">
      <c r="A31" s="325" t="s">
        <v>138</v>
      </c>
      <c r="B31" s="326" t="s">
        <v>207</v>
      </c>
      <c r="C31" s="327">
        <f>'O. Okanagan'!I32</f>
        <v>5</v>
      </c>
    </row>
    <row r="32" spans="1:3" ht="15" thickBot="1" x14ac:dyDescent="0.4">
      <c r="A32" s="325" t="s">
        <v>139</v>
      </c>
      <c r="B32" s="557" t="s">
        <v>17</v>
      </c>
      <c r="C32" s="442">
        <f>'O. Okanagan'!I33</f>
        <v>2</v>
      </c>
    </row>
    <row r="33" spans="1:3" ht="15" thickBot="1" x14ac:dyDescent="0.4">
      <c r="A33" s="554"/>
      <c r="B33" s="555"/>
      <c r="C33" s="436"/>
    </row>
    <row r="34" spans="1:3" x14ac:dyDescent="0.35">
      <c r="A34" s="443" t="s">
        <v>18</v>
      </c>
      <c r="B34" s="444" t="s">
        <v>19</v>
      </c>
      <c r="C34" s="558">
        <f>'O. Okanagan'!I35</f>
        <v>2.75</v>
      </c>
    </row>
    <row r="35" spans="1:3" x14ac:dyDescent="0.35">
      <c r="A35" s="401" t="s">
        <v>140</v>
      </c>
      <c r="B35" s="402" t="s">
        <v>97</v>
      </c>
      <c r="C35" s="182">
        <f>'O. Okanagan'!I36</f>
        <v>2</v>
      </c>
    </row>
    <row r="36" spans="1:3" x14ac:dyDescent="0.35">
      <c r="A36" s="401" t="s">
        <v>141</v>
      </c>
      <c r="B36" s="402" t="s">
        <v>20</v>
      </c>
      <c r="C36" s="182">
        <f>'O. Okanagan'!I37</f>
        <v>2</v>
      </c>
    </row>
    <row r="37" spans="1:3" x14ac:dyDescent="0.35">
      <c r="A37" s="401" t="s">
        <v>142</v>
      </c>
      <c r="B37" s="402" t="s">
        <v>21</v>
      </c>
      <c r="C37" s="182">
        <f>'O. Okanagan'!I38</f>
        <v>5</v>
      </c>
    </row>
    <row r="38" spans="1:3" ht="15" thickBot="1" x14ac:dyDescent="0.4">
      <c r="A38" s="401" t="s">
        <v>143</v>
      </c>
      <c r="B38" s="404" t="s">
        <v>86</v>
      </c>
      <c r="C38" s="151">
        <f>'O. Okanagan'!I39</f>
        <v>2</v>
      </c>
    </row>
    <row r="39" spans="1:3" ht="15" thickBot="1" x14ac:dyDescent="0.4">
      <c r="A39" s="554"/>
      <c r="B39" s="555"/>
      <c r="C39" s="450"/>
    </row>
    <row r="40" spans="1:3" ht="29" x14ac:dyDescent="0.35">
      <c r="A40" s="131" t="s">
        <v>22</v>
      </c>
      <c r="B40" s="132" t="s">
        <v>227</v>
      </c>
      <c r="C40" s="559">
        <f>'O. Okanagan'!I41</f>
        <v>3</v>
      </c>
    </row>
    <row r="41" spans="1:3" x14ac:dyDescent="0.35">
      <c r="A41" s="328" t="s">
        <v>144</v>
      </c>
      <c r="B41" s="329" t="s">
        <v>23</v>
      </c>
      <c r="C41" s="330">
        <f>'O. Okanagan'!I42</f>
        <v>3</v>
      </c>
    </row>
    <row r="42" spans="1:3" ht="29" x14ac:dyDescent="0.35">
      <c r="A42" s="328" t="s">
        <v>145</v>
      </c>
      <c r="B42" s="329" t="s">
        <v>228</v>
      </c>
      <c r="C42" s="330">
        <f>'O. Okanagan'!I43</f>
        <v>3</v>
      </c>
    </row>
    <row r="43" spans="1:3" ht="15" thickBot="1" x14ac:dyDescent="0.4">
      <c r="A43" s="328" t="s">
        <v>146</v>
      </c>
      <c r="B43" s="335" t="s">
        <v>24</v>
      </c>
      <c r="C43" s="336">
        <f>'O. Okanagan'!I44</f>
        <v>3</v>
      </c>
    </row>
    <row r="44" spans="1:3" ht="15" thickBot="1" x14ac:dyDescent="0.4">
      <c r="A44" s="554"/>
      <c r="B44" s="555"/>
      <c r="C44" s="436"/>
    </row>
    <row r="45" spans="1:3" x14ac:dyDescent="0.35">
      <c r="A45" s="452" t="s">
        <v>25</v>
      </c>
      <c r="B45" s="453" t="s">
        <v>26</v>
      </c>
      <c r="C45" s="560">
        <f>'O. Okanagan'!I44</f>
        <v>3</v>
      </c>
    </row>
    <row r="46" spans="1:3" x14ac:dyDescent="0.35">
      <c r="A46" s="561" t="s">
        <v>147</v>
      </c>
      <c r="B46" s="562" t="s">
        <v>208</v>
      </c>
      <c r="C46" s="186">
        <f>'O. Okanagan'!I45</f>
        <v>0</v>
      </c>
    </row>
    <row r="47" spans="1:3" x14ac:dyDescent="0.35">
      <c r="A47" s="561" t="s">
        <v>148</v>
      </c>
      <c r="B47" s="562" t="s">
        <v>209</v>
      </c>
      <c r="C47" s="186">
        <f>'O. Okanagan'!I46</f>
        <v>3.5</v>
      </c>
    </row>
    <row r="48" spans="1:3" x14ac:dyDescent="0.35">
      <c r="A48" s="561" t="s">
        <v>149</v>
      </c>
      <c r="B48" s="562" t="s">
        <v>27</v>
      </c>
      <c r="C48" s="186">
        <f>'O. Okanagan'!I47</f>
        <v>3</v>
      </c>
    </row>
    <row r="49" spans="1:3" ht="15" thickBot="1" x14ac:dyDescent="0.4">
      <c r="A49" s="561" t="s">
        <v>150</v>
      </c>
      <c r="B49" s="563" t="s">
        <v>210</v>
      </c>
      <c r="C49" s="173">
        <f>'O. Okanagan'!I48</f>
        <v>3</v>
      </c>
    </row>
    <row r="50" spans="1:3" ht="15" thickBot="1" x14ac:dyDescent="0.4">
      <c r="A50" s="554"/>
      <c r="B50" s="555"/>
      <c r="C50" s="436"/>
    </row>
    <row r="51" spans="1:3" x14ac:dyDescent="0.35">
      <c r="A51" s="457" t="s">
        <v>28</v>
      </c>
      <c r="B51" s="458" t="s">
        <v>29</v>
      </c>
      <c r="C51" s="564">
        <f>'O. Okanagan'!I52</f>
        <v>0.5</v>
      </c>
    </row>
    <row r="52" spans="1:3" x14ac:dyDescent="0.35">
      <c r="A52" s="565" t="s">
        <v>151</v>
      </c>
      <c r="B52" s="566" t="s">
        <v>30</v>
      </c>
      <c r="C52" s="167">
        <f>'O. Okanagan'!I53</f>
        <v>1</v>
      </c>
    </row>
    <row r="53" spans="1:3" x14ac:dyDescent="0.35">
      <c r="A53" s="565" t="s">
        <v>152</v>
      </c>
      <c r="B53" s="566" t="s">
        <v>31</v>
      </c>
      <c r="C53" s="167">
        <f>'O. Okanagan'!I54</f>
        <v>1</v>
      </c>
    </row>
    <row r="54" spans="1:3" x14ac:dyDescent="0.35">
      <c r="A54" s="565" t="s">
        <v>153</v>
      </c>
      <c r="B54" s="566" t="s">
        <v>32</v>
      </c>
      <c r="C54" s="167">
        <f>'O. Okanagan'!I55</f>
        <v>0</v>
      </c>
    </row>
    <row r="55" spans="1:3" ht="15" thickBot="1" x14ac:dyDescent="0.4">
      <c r="A55" s="565" t="s">
        <v>154</v>
      </c>
      <c r="B55" s="567" t="s">
        <v>33</v>
      </c>
      <c r="C55" s="464">
        <f>'O. Okanagan'!I56</f>
        <v>0</v>
      </c>
    </row>
    <row r="56" spans="1:3" ht="15" thickBot="1" x14ac:dyDescent="0.4">
      <c r="A56" s="554"/>
      <c r="B56" s="555"/>
      <c r="C56" s="436"/>
    </row>
    <row r="57" spans="1:3" x14ac:dyDescent="0.35">
      <c r="A57" s="465" t="s">
        <v>34</v>
      </c>
      <c r="B57" s="466" t="s">
        <v>211</v>
      </c>
      <c r="C57" s="568">
        <f>'O. Okanagan'!I58</f>
        <v>3.4285714285714284</v>
      </c>
    </row>
    <row r="58" spans="1:3" x14ac:dyDescent="0.35">
      <c r="A58" s="331" t="s">
        <v>155</v>
      </c>
      <c r="B58" s="332" t="s">
        <v>35</v>
      </c>
      <c r="C58" s="333">
        <f>'O. Okanagan'!I59</f>
        <v>3</v>
      </c>
    </row>
    <row r="59" spans="1:3" x14ac:dyDescent="0.35">
      <c r="A59" s="331" t="s">
        <v>156</v>
      </c>
      <c r="B59" s="332" t="s">
        <v>212</v>
      </c>
      <c r="C59" s="333">
        <f>'O. Okanagan'!I60</f>
        <v>3</v>
      </c>
    </row>
    <row r="60" spans="1:3" x14ac:dyDescent="0.35">
      <c r="A60" s="331" t="s">
        <v>157</v>
      </c>
      <c r="B60" s="332" t="s">
        <v>98</v>
      </c>
      <c r="C60" s="333">
        <f>'O. Okanagan'!I61</f>
        <v>3</v>
      </c>
    </row>
    <row r="61" spans="1:3" x14ac:dyDescent="0.35">
      <c r="A61" s="331" t="s">
        <v>158</v>
      </c>
      <c r="B61" s="332" t="s">
        <v>36</v>
      </c>
      <c r="C61" s="333">
        <f>'O. Okanagan'!I62</f>
        <v>4</v>
      </c>
    </row>
    <row r="62" spans="1:3" x14ac:dyDescent="0.35">
      <c r="A62" s="331" t="s">
        <v>159</v>
      </c>
      <c r="B62" s="332" t="s">
        <v>37</v>
      </c>
      <c r="C62" s="333">
        <f>'O. Okanagan'!I63</f>
        <v>3</v>
      </c>
    </row>
    <row r="63" spans="1:3" x14ac:dyDescent="0.35">
      <c r="A63" s="331" t="s">
        <v>160</v>
      </c>
      <c r="B63" s="332" t="s">
        <v>38</v>
      </c>
      <c r="C63" s="333">
        <f>'O. Okanagan'!I64</f>
        <v>3</v>
      </c>
    </row>
    <row r="64" spans="1:3" ht="15" thickBot="1" x14ac:dyDescent="0.4">
      <c r="A64" s="331" t="s">
        <v>161</v>
      </c>
      <c r="B64" s="569" t="s">
        <v>39</v>
      </c>
      <c r="C64" s="145">
        <f>'O. Okanagan'!I65</f>
        <v>5</v>
      </c>
    </row>
    <row r="65" spans="1:3" ht="15" thickBot="1" x14ac:dyDescent="0.4">
      <c r="A65" s="554"/>
      <c r="B65" s="555"/>
      <c r="C65" s="436"/>
    </row>
    <row r="66" spans="1:3" x14ac:dyDescent="0.35">
      <c r="A66" s="469" t="s">
        <v>40</v>
      </c>
      <c r="B66" s="470" t="s">
        <v>41</v>
      </c>
      <c r="C66" s="570">
        <f>'O. Okanagan'!I67</f>
        <v>2.8888888888888888</v>
      </c>
    </row>
    <row r="67" spans="1:3" x14ac:dyDescent="0.35">
      <c r="A67" s="338" t="s">
        <v>162</v>
      </c>
      <c r="B67" s="139" t="s">
        <v>42</v>
      </c>
      <c r="C67" s="142">
        <f>'O. Okanagan'!I68</f>
        <v>1</v>
      </c>
    </row>
    <row r="68" spans="1:3" x14ac:dyDescent="0.35">
      <c r="A68" s="338" t="s">
        <v>163</v>
      </c>
      <c r="B68" s="139" t="s">
        <v>99</v>
      </c>
      <c r="C68" s="142">
        <f>'O. Okanagan'!I69</f>
        <v>1</v>
      </c>
    </row>
    <row r="69" spans="1:3" x14ac:dyDescent="0.35">
      <c r="A69" s="338" t="s">
        <v>164</v>
      </c>
      <c r="B69" s="139" t="s">
        <v>43</v>
      </c>
      <c r="C69" s="142">
        <f>'O. Okanagan'!I70</f>
        <v>4</v>
      </c>
    </row>
    <row r="70" spans="1:3" x14ac:dyDescent="0.35">
      <c r="A70" s="338" t="s">
        <v>165</v>
      </c>
      <c r="B70" s="139" t="s">
        <v>44</v>
      </c>
      <c r="C70" s="142">
        <f>'O. Okanagan'!I71</f>
        <v>3</v>
      </c>
    </row>
    <row r="71" spans="1:3" x14ac:dyDescent="0.35">
      <c r="A71" s="338" t="s">
        <v>166</v>
      </c>
      <c r="B71" s="139" t="s">
        <v>100</v>
      </c>
      <c r="C71" s="142">
        <f>'O. Okanagan'!I72</f>
        <v>5</v>
      </c>
    </row>
    <row r="72" spans="1:3" x14ac:dyDescent="0.35">
      <c r="A72" s="338" t="s">
        <v>167</v>
      </c>
      <c r="B72" s="339" t="s">
        <v>45</v>
      </c>
      <c r="C72" s="142">
        <f>'O. Okanagan'!I73</f>
        <v>3</v>
      </c>
    </row>
    <row r="73" spans="1:3" ht="29" x14ac:dyDescent="0.35">
      <c r="A73" s="338" t="s">
        <v>232</v>
      </c>
      <c r="B73" s="339" t="s">
        <v>233</v>
      </c>
      <c r="C73" s="142">
        <f>'O. Okanagan'!I74</f>
        <v>3</v>
      </c>
    </row>
    <row r="74" spans="1:3" ht="29" x14ac:dyDescent="0.35">
      <c r="A74" s="338" t="s">
        <v>234</v>
      </c>
      <c r="B74" s="139" t="s">
        <v>235</v>
      </c>
      <c r="C74" s="142">
        <f>'O. Okanagan'!I75</f>
        <v>3</v>
      </c>
    </row>
    <row r="75" spans="1:3" ht="15" thickBot="1" x14ac:dyDescent="0.4">
      <c r="A75" s="338" t="s">
        <v>236</v>
      </c>
      <c r="B75" s="397" t="s">
        <v>237</v>
      </c>
      <c r="C75" s="142">
        <f>'O. Okanagan'!I76</f>
        <v>3</v>
      </c>
    </row>
    <row r="76" spans="1:3" ht="15" thickBot="1" x14ac:dyDescent="0.4">
      <c r="A76" s="554"/>
      <c r="B76" s="555"/>
      <c r="C76" s="450"/>
    </row>
    <row r="77" spans="1:3" x14ac:dyDescent="0.35">
      <c r="A77" s="475" t="s">
        <v>46</v>
      </c>
      <c r="B77" s="476" t="s">
        <v>47</v>
      </c>
      <c r="C77" s="571">
        <f>'O. Okanagan'!I78</f>
        <v>5</v>
      </c>
    </row>
    <row r="78" spans="1:3" x14ac:dyDescent="0.35">
      <c r="A78" s="572" t="s">
        <v>168</v>
      </c>
      <c r="B78" s="573" t="s">
        <v>213</v>
      </c>
      <c r="C78" s="164">
        <f>'O. Okanagan'!I79</f>
        <v>5</v>
      </c>
    </row>
    <row r="79" spans="1:3" ht="15" thickBot="1" x14ac:dyDescent="0.4">
      <c r="A79" s="572" t="s">
        <v>169</v>
      </c>
      <c r="B79" s="574" t="s">
        <v>48</v>
      </c>
      <c r="C79" s="483">
        <f>'O. Okanagan'!I80</f>
        <v>5</v>
      </c>
    </row>
    <row r="80" spans="1:3" ht="15" thickBot="1" x14ac:dyDescent="0.4">
      <c r="A80" s="554"/>
      <c r="B80" s="555"/>
      <c r="C80" s="436"/>
    </row>
    <row r="81" spans="1:3" x14ac:dyDescent="0.35">
      <c r="A81" s="428" t="s">
        <v>49</v>
      </c>
      <c r="B81" s="429" t="s">
        <v>50</v>
      </c>
      <c r="C81" s="553">
        <f>'O. Okanagan'!I82</f>
        <v>2.6</v>
      </c>
    </row>
    <row r="82" spans="1:3" x14ac:dyDescent="0.35">
      <c r="A82" s="322" t="s">
        <v>170</v>
      </c>
      <c r="B82" s="168" t="s">
        <v>214</v>
      </c>
      <c r="C82" s="334">
        <f>'O. Okanagan'!I83</f>
        <v>0</v>
      </c>
    </row>
    <row r="83" spans="1:3" x14ac:dyDescent="0.35">
      <c r="A83" s="322" t="s">
        <v>171</v>
      </c>
      <c r="B83" s="168" t="s">
        <v>51</v>
      </c>
      <c r="C83" s="334">
        <f>'O. Okanagan'!I84</f>
        <v>3</v>
      </c>
    </row>
    <row r="84" spans="1:3" x14ac:dyDescent="0.35">
      <c r="A84" s="322" t="s">
        <v>201</v>
      </c>
      <c r="B84" s="168" t="s">
        <v>52</v>
      </c>
      <c r="C84" s="334">
        <f>'O. Okanagan'!I85</f>
        <v>4</v>
      </c>
    </row>
    <row r="85" spans="1:3" x14ac:dyDescent="0.35">
      <c r="A85" s="322" t="s">
        <v>172</v>
      </c>
      <c r="B85" s="215" t="s">
        <v>53</v>
      </c>
      <c r="C85" s="334">
        <f>'O. Okanagan'!I86</f>
        <v>3</v>
      </c>
    </row>
    <row r="86" spans="1:3" ht="15" thickBot="1" x14ac:dyDescent="0.4">
      <c r="A86" s="322" t="s">
        <v>173</v>
      </c>
      <c r="B86" s="323" t="s">
        <v>215</v>
      </c>
      <c r="C86" s="324">
        <f>'O. Okanagan'!I87</f>
        <v>3</v>
      </c>
    </row>
    <row r="87" spans="1:3" ht="15" thickBot="1" x14ac:dyDescent="0.4">
      <c r="A87" s="554"/>
      <c r="B87" s="555"/>
      <c r="C87" s="436"/>
    </row>
    <row r="88" spans="1:3" x14ac:dyDescent="0.35">
      <c r="A88" s="437" t="s">
        <v>54</v>
      </c>
      <c r="B88" s="438" t="s">
        <v>55</v>
      </c>
      <c r="C88" s="556">
        <f>'O. Okanagan'!I89</f>
        <v>3.4</v>
      </c>
    </row>
    <row r="89" spans="1:3" x14ac:dyDescent="0.35">
      <c r="A89" s="325" t="s">
        <v>174</v>
      </c>
      <c r="B89" s="326" t="s">
        <v>56</v>
      </c>
      <c r="C89" s="327">
        <f>'O. Okanagan'!I90</f>
        <v>5</v>
      </c>
    </row>
    <row r="90" spans="1:3" x14ac:dyDescent="0.35">
      <c r="A90" s="325" t="s">
        <v>175</v>
      </c>
      <c r="B90" s="326" t="s">
        <v>101</v>
      </c>
      <c r="C90" s="327">
        <f>'O. Okanagan'!I91</f>
        <v>2</v>
      </c>
    </row>
    <row r="91" spans="1:3" x14ac:dyDescent="0.35">
      <c r="A91" s="325" t="s">
        <v>202</v>
      </c>
      <c r="B91" s="326" t="s">
        <v>57</v>
      </c>
      <c r="C91" s="327">
        <f>'O. Okanagan'!I92</f>
        <v>3</v>
      </c>
    </row>
    <row r="92" spans="1:3" x14ac:dyDescent="0.35">
      <c r="A92" s="325" t="s">
        <v>176</v>
      </c>
      <c r="B92" s="326" t="s">
        <v>58</v>
      </c>
      <c r="C92" s="327">
        <f>'O. Okanagan'!I93</f>
        <v>3</v>
      </c>
    </row>
    <row r="93" spans="1:3" ht="15" thickBot="1" x14ac:dyDescent="0.4">
      <c r="A93" s="325" t="s">
        <v>177</v>
      </c>
      <c r="B93" s="557" t="s">
        <v>59</v>
      </c>
      <c r="C93" s="442">
        <f>'O. Okanagan'!I94</f>
        <v>4</v>
      </c>
    </row>
    <row r="94" spans="1:3" ht="15" thickBot="1" x14ac:dyDescent="0.4">
      <c r="A94" s="554"/>
      <c r="B94" s="555"/>
      <c r="C94" s="436"/>
    </row>
    <row r="95" spans="1:3" x14ac:dyDescent="0.35">
      <c r="A95" s="443" t="s">
        <v>60</v>
      </c>
      <c r="B95" s="444" t="s">
        <v>220</v>
      </c>
      <c r="C95" s="558">
        <f>'O. Okanagan'!I96</f>
        <v>0</v>
      </c>
    </row>
    <row r="96" spans="1:3" x14ac:dyDescent="0.35">
      <c r="A96" s="401" t="s">
        <v>178</v>
      </c>
      <c r="B96" s="402" t="s">
        <v>216</v>
      </c>
      <c r="C96" s="182">
        <f>'O. Okanagan'!I97</f>
        <v>0</v>
      </c>
    </row>
    <row r="97" spans="1:3" x14ac:dyDescent="0.35">
      <c r="A97" s="401" t="s">
        <v>179</v>
      </c>
      <c r="B97" s="402" t="s">
        <v>217</v>
      </c>
      <c r="C97" s="182">
        <f>'O. Okanagan'!I98</f>
        <v>0</v>
      </c>
    </row>
    <row r="98" spans="1:3" x14ac:dyDescent="0.35">
      <c r="A98" s="401" t="s">
        <v>180</v>
      </c>
      <c r="B98" s="402" t="s">
        <v>218</v>
      </c>
      <c r="C98" s="182">
        <f>'O. Okanagan'!I99</f>
        <v>0</v>
      </c>
    </row>
    <row r="99" spans="1:3" x14ac:dyDescent="0.35">
      <c r="A99" s="401" t="s">
        <v>181</v>
      </c>
      <c r="B99" s="402" t="s">
        <v>219</v>
      </c>
      <c r="C99" s="182">
        <f>'O. Okanagan'!I100</f>
        <v>0</v>
      </c>
    </row>
    <row r="100" spans="1:3" x14ac:dyDescent="0.35">
      <c r="A100" s="401" t="s">
        <v>182</v>
      </c>
      <c r="B100" s="402" t="s">
        <v>221</v>
      </c>
      <c r="C100" s="182">
        <f>'O. Okanagan'!I101</f>
        <v>0</v>
      </c>
    </row>
    <row r="101" spans="1:3" x14ac:dyDescent="0.35">
      <c r="A101" s="401" t="s">
        <v>183</v>
      </c>
      <c r="B101" s="402" t="s">
        <v>61</v>
      </c>
      <c r="C101" s="182">
        <f>'O. Okanagan'!I102</f>
        <v>0</v>
      </c>
    </row>
    <row r="102" spans="1:3" x14ac:dyDescent="0.35">
      <c r="A102" s="401" t="s">
        <v>184</v>
      </c>
      <c r="B102" s="402" t="s">
        <v>222</v>
      </c>
      <c r="C102" s="182">
        <f>'O. Okanagan'!I103</f>
        <v>0</v>
      </c>
    </row>
    <row r="103" spans="1:3" x14ac:dyDescent="0.35">
      <c r="A103" s="401" t="s">
        <v>185</v>
      </c>
      <c r="B103" s="402" t="s">
        <v>62</v>
      </c>
      <c r="C103" s="182">
        <f>'O. Okanagan'!I104</f>
        <v>0</v>
      </c>
    </row>
    <row r="104" spans="1:3" x14ac:dyDescent="0.35">
      <c r="A104" s="401" t="s">
        <v>186</v>
      </c>
      <c r="B104" s="402" t="s">
        <v>63</v>
      </c>
      <c r="C104" s="182">
        <f>'O. Okanagan'!I105</f>
        <v>0</v>
      </c>
    </row>
    <row r="105" spans="1:3" x14ac:dyDescent="0.35">
      <c r="A105" s="401" t="s">
        <v>187</v>
      </c>
      <c r="B105" s="402" t="s">
        <v>64</v>
      </c>
      <c r="C105" s="182">
        <f>'O. Okanagan'!I106</f>
        <v>0</v>
      </c>
    </row>
    <row r="106" spans="1:3" x14ac:dyDescent="0.35">
      <c r="A106" s="401" t="s">
        <v>188</v>
      </c>
      <c r="B106" s="402" t="s">
        <v>65</v>
      </c>
      <c r="C106" s="182">
        <f>'O. Okanagan'!I107</f>
        <v>0</v>
      </c>
    </row>
    <row r="107" spans="1:3" x14ac:dyDescent="0.35">
      <c r="A107" s="401" t="s">
        <v>189</v>
      </c>
      <c r="B107" s="402" t="s">
        <v>95</v>
      </c>
      <c r="C107" s="182">
        <f>'O. Okanagan'!I108</f>
        <v>0</v>
      </c>
    </row>
    <row r="108" spans="1:3" x14ac:dyDescent="0.35">
      <c r="A108" s="401" t="s">
        <v>190</v>
      </c>
      <c r="B108" s="402" t="s">
        <v>66</v>
      </c>
      <c r="C108" s="182">
        <f>'O. Okanagan'!I109</f>
        <v>0</v>
      </c>
    </row>
    <row r="109" spans="1:3" x14ac:dyDescent="0.35">
      <c r="A109" s="401" t="s">
        <v>191</v>
      </c>
      <c r="B109" s="402" t="s">
        <v>67</v>
      </c>
      <c r="C109" s="182">
        <f>'O. Okanagan'!I110</f>
        <v>0</v>
      </c>
    </row>
    <row r="110" spans="1:3" x14ac:dyDescent="0.35">
      <c r="A110" s="401" t="s">
        <v>192</v>
      </c>
      <c r="B110" s="402" t="s">
        <v>68</v>
      </c>
      <c r="C110" s="182">
        <f>'O. Okanagan'!I111</f>
        <v>0</v>
      </c>
    </row>
    <row r="111" spans="1:3" ht="15" thickBot="1" x14ac:dyDescent="0.4">
      <c r="A111" s="401" t="s">
        <v>193</v>
      </c>
      <c r="B111" s="404" t="s">
        <v>69</v>
      </c>
      <c r="C111" s="151">
        <f>'O. Okanagan'!I112</f>
        <v>0</v>
      </c>
    </row>
    <row r="112" spans="1:3" ht="15" thickBot="1" x14ac:dyDescent="0.4">
      <c r="A112" s="554"/>
      <c r="B112" s="555"/>
      <c r="C112" s="436"/>
    </row>
    <row r="113" spans="1:3" x14ac:dyDescent="0.35">
      <c r="A113" s="131" t="s">
        <v>70</v>
      </c>
      <c r="B113" s="132" t="s">
        <v>85</v>
      </c>
      <c r="C113" s="559">
        <f>'O. Okanagan'!I114</f>
        <v>5</v>
      </c>
    </row>
    <row r="114" spans="1:3" ht="43.5" x14ac:dyDescent="0.35">
      <c r="A114" s="328" t="s">
        <v>194</v>
      </c>
      <c r="B114" s="329" t="s">
        <v>229</v>
      </c>
      <c r="C114" s="330">
        <f>'O. Okanagan'!I115</f>
        <v>5</v>
      </c>
    </row>
    <row r="115" spans="1:3" ht="43.5" x14ac:dyDescent="0.35">
      <c r="A115" s="328" t="s">
        <v>195</v>
      </c>
      <c r="B115" s="329" t="s">
        <v>230</v>
      </c>
      <c r="C115" s="330">
        <f>'O. Okanagan'!I116</f>
        <v>5</v>
      </c>
    </row>
    <row r="116" spans="1:3" x14ac:dyDescent="0.35">
      <c r="A116" s="328" t="s">
        <v>196</v>
      </c>
      <c r="B116" s="329" t="s">
        <v>71</v>
      </c>
      <c r="C116" s="330">
        <f>'O. Okanagan'!I117</f>
        <v>5</v>
      </c>
    </row>
    <row r="117" spans="1:3" ht="29.5" thickBot="1" x14ac:dyDescent="0.4">
      <c r="A117" s="328" t="s">
        <v>197</v>
      </c>
      <c r="B117" s="335" t="s">
        <v>231</v>
      </c>
      <c r="C117" s="336">
        <f>'O. Okanagan'!I118</f>
        <v>5</v>
      </c>
    </row>
    <row r="118" spans="1:3" ht="15" thickBot="1" x14ac:dyDescent="0.4">
      <c r="A118" s="554"/>
      <c r="B118" s="555"/>
      <c r="C118" s="436"/>
    </row>
    <row r="119" spans="1:3" x14ac:dyDescent="0.35">
      <c r="A119" s="452" t="s">
        <v>72</v>
      </c>
      <c r="B119" s="453" t="s">
        <v>73</v>
      </c>
      <c r="C119" s="560">
        <f>'O. Okanagan'!I120</f>
        <v>4</v>
      </c>
    </row>
    <row r="120" spans="1:3" x14ac:dyDescent="0.35">
      <c r="A120" s="561" t="s">
        <v>198</v>
      </c>
      <c r="B120" s="562"/>
      <c r="C120" s="186">
        <f>'O. Okanagan'!I121</f>
        <v>4</v>
      </c>
    </row>
    <row r="121" spans="1:3" x14ac:dyDescent="0.35">
      <c r="A121" s="561" t="s">
        <v>199</v>
      </c>
      <c r="B121" s="562"/>
      <c r="C121" s="186">
        <f>'O. Okanagan'!I122</f>
        <v>5</v>
      </c>
    </row>
    <row r="122" spans="1:3" ht="15" thickBot="1" x14ac:dyDescent="0.4">
      <c r="A122" s="561" t="s">
        <v>200</v>
      </c>
      <c r="B122" s="563"/>
      <c r="C122" s="173">
        <f>'O. Okanagan'!I123</f>
        <v>3</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topLeftCell="A2" zoomScaleNormal="100" zoomScaleSheetLayoutView="100" workbookViewId="0">
      <selection activeCell="A2" sqref="A2"/>
    </sheetView>
  </sheetViews>
  <sheetFormatPr defaultRowHeight="14.5" x14ac:dyDescent="0.35"/>
  <cols>
    <col min="1" max="1" width="5.453125" customWidth="1"/>
    <col min="2" max="2" width="45.7265625" customWidth="1"/>
    <col min="3" max="3" width="57.1796875" customWidth="1"/>
    <col min="4" max="4" width="17.54296875" hidden="1" customWidth="1"/>
    <col min="5" max="5" width="15.26953125" hidden="1" customWidth="1"/>
    <col min="6" max="6" width="24.453125" hidden="1" customWidth="1"/>
    <col min="7" max="7" width="13" hidden="1" customWidth="1"/>
    <col min="8" max="8" width="40.26953125" hidden="1" customWidth="1"/>
    <col min="9" max="9" width="12" customWidth="1"/>
  </cols>
  <sheetData>
    <row r="1" spans="1:9" ht="15" hidden="1" x14ac:dyDescent="0.25">
      <c r="A1" s="314" t="s">
        <v>76</v>
      </c>
      <c r="B1" s="315" t="s">
        <v>77</v>
      </c>
      <c r="C1" s="315" t="s">
        <v>78</v>
      </c>
      <c r="D1" s="355" t="s">
        <v>79</v>
      </c>
      <c r="E1" s="314" t="s">
        <v>80</v>
      </c>
      <c r="F1" s="314" t="s">
        <v>81</v>
      </c>
      <c r="G1" s="314" t="s">
        <v>82</v>
      </c>
      <c r="H1" s="315" t="s">
        <v>83</v>
      </c>
      <c r="I1" s="313" t="s">
        <v>102</v>
      </c>
    </row>
    <row r="2" spans="1:9" ht="45" x14ac:dyDescent="0.25">
      <c r="A2" s="316"/>
      <c r="B2" s="316" t="s">
        <v>1099</v>
      </c>
      <c r="C2" s="316" t="s">
        <v>0</v>
      </c>
      <c r="D2" s="356" t="s">
        <v>1</v>
      </c>
      <c r="E2" s="316" t="s">
        <v>2</v>
      </c>
      <c r="F2" s="316" t="s">
        <v>3</v>
      </c>
      <c r="G2" s="316" t="s">
        <v>4</v>
      </c>
      <c r="H2" s="316" t="s">
        <v>75</v>
      </c>
      <c r="I2" s="317" t="s">
        <v>103</v>
      </c>
    </row>
    <row r="3" spans="1:9" ht="15" x14ac:dyDescent="0.25">
      <c r="A3" s="320"/>
      <c r="B3" s="320" t="s">
        <v>279</v>
      </c>
      <c r="C3" s="178" t="s">
        <v>787</v>
      </c>
      <c r="D3" s="193"/>
      <c r="E3" s="193"/>
      <c r="F3" s="193"/>
      <c r="G3" s="193"/>
      <c r="H3" s="193"/>
      <c r="I3" s="320"/>
    </row>
    <row r="4" spans="1:9" ht="15" x14ac:dyDescent="0.25">
      <c r="A4" s="320"/>
      <c r="B4" s="320" t="s">
        <v>280</v>
      </c>
      <c r="C4" s="178" t="s">
        <v>814</v>
      </c>
      <c r="D4" s="193"/>
      <c r="E4" s="193"/>
      <c r="F4" s="193"/>
      <c r="G4" s="193"/>
      <c r="H4" s="193"/>
      <c r="I4" s="320"/>
    </row>
    <row r="5" spans="1:9" ht="15" x14ac:dyDescent="0.25">
      <c r="A5" s="320"/>
      <c r="B5" s="320" t="s">
        <v>246</v>
      </c>
      <c r="C5" s="178" t="s">
        <v>813</v>
      </c>
      <c r="D5" s="193"/>
      <c r="E5" s="193"/>
      <c r="F5" s="193"/>
      <c r="G5" s="193"/>
      <c r="H5" s="193"/>
      <c r="I5" s="320"/>
    </row>
    <row r="6" spans="1:9" ht="15" x14ac:dyDescent="0.25">
      <c r="A6" s="321"/>
      <c r="B6" s="321" t="s">
        <v>247</v>
      </c>
      <c r="C6" s="178" t="s">
        <v>1063</v>
      </c>
      <c r="D6" s="193"/>
      <c r="E6" s="193"/>
      <c r="F6" s="193"/>
      <c r="G6" s="193"/>
      <c r="H6" s="193"/>
      <c r="I6" s="321"/>
    </row>
    <row r="7" spans="1:9" ht="15" x14ac:dyDescent="0.25">
      <c r="A7" s="321"/>
      <c r="B7" s="321" t="s">
        <v>6</v>
      </c>
      <c r="C7" s="178" t="s">
        <v>1064</v>
      </c>
      <c r="D7" s="193"/>
      <c r="E7" s="193"/>
      <c r="F7" s="193"/>
      <c r="G7" s="193"/>
      <c r="H7" s="193"/>
      <c r="I7" s="321"/>
    </row>
    <row r="8" spans="1:9" ht="15" x14ac:dyDescent="0.25">
      <c r="A8" s="193"/>
      <c r="B8" s="193"/>
      <c r="C8" s="193"/>
      <c r="D8" s="193"/>
      <c r="E8" s="193"/>
      <c r="F8" s="193"/>
      <c r="G8" s="193"/>
      <c r="H8" s="193"/>
      <c r="I8" s="193"/>
    </row>
    <row r="9" spans="1:9" ht="19.5" thickBot="1" x14ac:dyDescent="0.35">
      <c r="A9" s="193"/>
      <c r="B9" s="410" t="str">
        <f>C3</f>
        <v>Sloquet Creek</v>
      </c>
      <c r="C9" s="193"/>
      <c r="D9" s="193"/>
      <c r="E9" s="193"/>
      <c r="F9" s="193"/>
      <c r="G9" s="193"/>
      <c r="H9" s="193"/>
      <c r="I9" s="193"/>
    </row>
    <row r="10" spans="1:9" ht="15" x14ac:dyDescent="0.25">
      <c r="A10" s="216" t="s">
        <v>7</v>
      </c>
      <c r="B10" s="217" t="s">
        <v>206</v>
      </c>
      <c r="C10" s="343"/>
      <c r="D10" s="357"/>
      <c r="E10" s="218"/>
      <c r="F10" s="218"/>
      <c r="G10" s="218"/>
      <c r="H10" s="343"/>
      <c r="I10" s="277">
        <f>AVERAGE(I11:I24)</f>
        <v>3.0714285714285716</v>
      </c>
    </row>
    <row r="11" spans="1:9" ht="15" x14ac:dyDescent="0.25">
      <c r="A11" s="222" t="s">
        <v>119</v>
      </c>
      <c r="B11" s="212" t="s">
        <v>94</v>
      </c>
      <c r="C11" s="196" t="s">
        <v>286</v>
      </c>
      <c r="D11" s="358"/>
      <c r="E11" s="340"/>
      <c r="F11" s="196"/>
      <c r="G11" s="195"/>
      <c r="H11" s="196"/>
      <c r="I11" s="291">
        <v>5</v>
      </c>
    </row>
    <row r="12" spans="1:9" ht="15" x14ac:dyDescent="0.25">
      <c r="A12" s="222" t="s">
        <v>120</v>
      </c>
      <c r="B12" s="196" t="s">
        <v>8</v>
      </c>
      <c r="C12" s="196" t="s">
        <v>789</v>
      </c>
      <c r="D12" s="358"/>
      <c r="E12" s="340"/>
      <c r="F12" s="195"/>
      <c r="G12" s="195"/>
      <c r="H12" s="196"/>
      <c r="I12" s="291">
        <v>3</v>
      </c>
    </row>
    <row r="13" spans="1:9" ht="30" x14ac:dyDescent="0.25">
      <c r="A13" s="222" t="s">
        <v>121</v>
      </c>
      <c r="B13" s="196" t="s">
        <v>224</v>
      </c>
      <c r="C13" s="196" t="s">
        <v>790</v>
      </c>
      <c r="D13" s="358"/>
      <c r="E13" s="340"/>
      <c r="F13" s="195"/>
      <c r="G13" s="195"/>
      <c r="H13" s="196"/>
      <c r="I13" s="291">
        <v>3</v>
      </c>
    </row>
    <row r="14" spans="1:9" ht="15" x14ac:dyDescent="0.25">
      <c r="A14" s="222" t="s">
        <v>122</v>
      </c>
      <c r="B14" s="196" t="s">
        <v>92</v>
      </c>
      <c r="C14" s="196" t="s">
        <v>1018</v>
      </c>
      <c r="D14" s="358"/>
      <c r="E14" s="195"/>
      <c r="F14" s="195"/>
      <c r="G14" s="195"/>
      <c r="H14" s="196"/>
      <c r="I14" s="291">
        <v>3</v>
      </c>
    </row>
    <row r="15" spans="1:9" ht="15" x14ac:dyDescent="0.25">
      <c r="A15" s="222" t="s">
        <v>123</v>
      </c>
      <c r="B15" s="196" t="s">
        <v>91</v>
      </c>
      <c r="C15" s="196" t="s">
        <v>1020</v>
      </c>
      <c r="D15" s="358"/>
      <c r="E15" s="195"/>
      <c r="F15" s="195"/>
      <c r="G15" s="195"/>
      <c r="H15" s="196"/>
      <c r="I15" s="291">
        <v>4</v>
      </c>
    </row>
    <row r="16" spans="1:9" ht="15" x14ac:dyDescent="0.25">
      <c r="A16" s="222" t="s">
        <v>124</v>
      </c>
      <c r="B16" s="196" t="s">
        <v>93</v>
      </c>
      <c r="C16" s="196" t="s">
        <v>1017</v>
      </c>
      <c r="D16" s="358"/>
      <c r="E16" s="195"/>
      <c r="F16" s="195"/>
      <c r="G16" s="195"/>
      <c r="H16" s="196"/>
      <c r="I16" s="291">
        <v>5</v>
      </c>
    </row>
    <row r="17" spans="1:9" ht="15" x14ac:dyDescent="0.25">
      <c r="A17" s="222" t="s">
        <v>125</v>
      </c>
      <c r="B17" s="196" t="s">
        <v>203</v>
      </c>
      <c r="C17" s="196" t="s">
        <v>791</v>
      </c>
      <c r="D17" s="358"/>
      <c r="E17" s="195"/>
      <c r="F17" s="195"/>
      <c r="G17" s="195"/>
      <c r="H17" s="196"/>
      <c r="I17" s="291">
        <v>3</v>
      </c>
    </row>
    <row r="18" spans="1:9" ht="15" x14ac:dyDescent="0.25">
      <c r="A18" s="222" t="s">
        <v>126</v>
      </c>
      <c r="B18" s="196" t="s">
        <v>9</v>
      </c>
      <c r="C18" s="196" t="s">
        <v>309</v>
      </c>
      <c r="D18" s="358"/>
      <c r="E18" s="195"/>
      <c r="F18" s="195"/>
      <c r="G18" s="195"/>
      <c r="H18" s="196"/>
      <c r="I18" s="291">
        <v>3</v>
      </c>
    </row>
    <row r="19" spans="1:9" ht="15" x14ac:dyDescent="0.25">
      <c r="A19" s="222" t="s">
        <v>127</v>
      </c>
      <c r="B19" s="196" t="s">
        <v>10</v>
      </c>
      <c r="C19" s="196" t="s">
        <v>1170</v>
      </c>
      <c r="D19" s="358"/>
      <c r="E19" s="195"/>
      <c r="F19" s="195"/>
      <c r="G19" s="195"/>
      <c r="H19" s="196"/>
      <c r="I19" s="291">
        <v>0</v>
      </c>
    </row>
    <row r="20" spans="1:9" ht="15" x14ac:dyDescent="0.25">
      <c r="A20" s="222" t="s">
        <v>128</v>
      </c>
      <c r="B20" s="196" t="s">
        <v>96</v>
      </c>
      <c r="C20" s="196" t="s">
        <v>792</v>
      </c>
      <c r="D20" s="358"/>
      <c r="E20" s="195"/>
      <c r="F20" s="195"/>
      <c r="G20" s="195"/>
      <c r="H20" s="196"/>
      <c r="I20" s="291">
        <v>3</v>
      </c>
    </row>
    <row r="21" spans="1:9" ht="30" x14ac:dyDescent="0.25">
      <c r="A21" s="222" t="s">
        <v>129</v>
      </c>
      <c r="B21" s="196" t="s">
        <v>225</v>
      </c>
      <c r="C21" s="196" t="s">
        <v>1015</v>
      </c>
      <c r="D21" s="358"/>
      <c r="E21" s="195"/>
      <c r="F21" s="195"/>
      <c r="G21" s="195"/>
      <c r="H21" s="196"/>
      <c r="I21" s="291">
        <v>2</v>
      </c>
    </row>
    <row r="22" spans="1:9" ht="15" x14ac:dyDescent="0.25">
      <c r="A22" s="222" t="s">
        <v>130</v>
      </c>
      <c r="B22" s="196" t="s">
        <v>204</v>
      </c>
      <c r="C22" s="196" t="s">
        <v>1016</v>
      </c>
      <c r="D22" s="358"/>
      <c r="E22" s="195"/>
      <c r="F22" s="195"/>
      <c r="G22" s="195"/>
      <c r="H22" s="196"/>
      <c r="I22" s="291">
        <v>3</v>
      </c>
    </row>
    <row r="23" spans="1:9" x14ac:dyDescent="0.35">
      <c r="A23" s="222" t="s">
        <v>131</v>
      </c>
      <c r="B23" s="196" t="s">
        <v>90</v>
      </c>
      <c r="C23" s="196" t="s">
        <v>793</v>
      </c>
      <c r="D23" s="358"/>
      <c r="E23" s="195"/>
      <c r="F23" s="195"/>
      <c r="G23" s="195"/>
      <c r="H23" s="196"/>
      <c r="I23" s="291">
        <v>1</v>
      </c>
    </row>
    <row r="24" spans="1:9" ht="44" thickBot="1" x14ac:dyDescent="0.4">
      <c r="A24" s="415" t="s">
        <v>132</v>
      </c>
      <c r="B24" s="220" t="s">
        <v>226</v>
      </c>
      <c r="C24" s="220" t="s">
        <v>1021</v>
      </c>
      <c r="D24" s="359"/>
      <c r="E24" s="221"/>
      <c r="F24" s="221"/>
      <c r="G24" s="221"/>
      <c r="H24" s="220"/>
      <c r="I24" s="292">
        <v>5</v>
      </c>
    </row>
    <row r="25" spans="1:9" ht="15" thickBot="1" x14ac:dyDescent="0.4">
      <c r="A25" s="223"/>
      <c r="B25" s="224"/>
      <c r="C25" s="224"/>
      <c r="D25" s="360"/>
      <c r="E25" s="223"/>
      <c r="F25" s="223"/>
      <c r="G25" s="223"/>
      <c r="H25" s="224"/>
      <c r="I25" s="278"/>
    </row>
    <row r="26" spans="1:9" x14ac:dyDescent="0.35">
      <c r="A26" s="225" t="s">
        <v>11</v>
      </c>
      <c r="B26" s="226" t="s">
        <v>12</v>
      </c>
      <c r="C26" s="344"/>
      <c r="D26" s="361"/>
      <c r="E26" s="227"/>
      <c r="F26" s="227"/>
      <c r="G26" s="227"/>
      <c r="H26" s="344"/>
      <c r="I26" s="279">
        <f>AVERAGE(I27:I33)</f>
        <v>2.8571428571428572</v>
      </c>
    </row>
    <row r="27" spans="1:9" ht="29" x14ac:dyDescent="0.35">
      <c r="A27" s="228" t="s">
        <v>133</v>
      </c>
      <c r="B27" s="198" t="s">
        <v>13</v>
      </c>
      <c r="C27" s="198" t="s">
        <v>794</v>
      </c>
      <c r="D27" s="362"/>
      <c r="E27" s="197"/>
      <c r="F27" s="197"/>
      <c r="G27" s="197"/>
      <c r="H27" s="198"/>
      <c r="I27" s="293">
        <v>2</v>
      </c>
    </row>
    <row r="28" spans="1:9" ht="43.5" x14ac:dyDescent="0.35">
      <c r="A28" s="228" t="s">
        <v>134</v>
      </c>
      <c r="B28" s="198" t="s">
        <v>205</v>
      </c>
      <c r="C28" s="198" t="s">
        <v>795</v>
      </c>
      <c r="D28" s="362"/>
      <c r="E28" s="197"/>
      <c r="F28" s="197"/>
      <c r="G28" s="197"/>
      <c r="H28" s="198"/>
      <c r="I28" s="293">
        <v>4</v>
      </c>
    </row>
    <row r="29" spans="1:9" x14ac:dyDescent="0.35">
      <c r="A29" s="228" t="s">
        <v>135</v>
      </c>
      <c r="B29" s="198" t="s">
        <v>14</v>
      </c>
      <c r="C29" s="198" t="s">
        <v>312</v>
      </c>
      <c r="D29" s="362"/>
      <c r="E29" s="197"/>
      <c r="F29" s="197"/>
      <c r="G29" s="197"/>
      <c r="H29" s="198"/>
      <c r="I29" s="293">
        <v>0</v>
      </c>
    </row>
    <row r="30" spans="1:9" ht="29" x14ac:dyDescent="0.35">
      <c r="A30" s="228" t="s">
        <v>136</v>
      </c>
      <c r="B30" s="198" t="s">
        <v>15</v>
      </c>
      <c r="C30" s="198" t="s">
        <v>796</v>
      </c>
      <c r="D30" s="362"/>
      <c r="E30" s="197"/>
      <c r="F30" s="197"/>
      <c r="G30" s="197"/>
      <c r="H30" s="198"/>
      <c r="I30" s="293">
        <v>3</v>
      </c>
    </row>
    <row r="31" spans="1:9" ht="29" x14ac:dyDescent="0.35">
      <c r="A31" s="228" t="s">
        <v>137</v>
      </c>
      <c r="B31" s="198" t="s">
        <v>16</v>
      </c>
      <c r="C31" s="198" t="s">
        <v>797</v>
      </c>
      <c r="D31" s="362"/>
      <c r="E31" s="197"/>
      <c r="F31" s="197"/>
      <c r="G31" s="197"/>
      <c r="H31" s="198"/>
      <c r="I31" s="293">
        <v>3</v>
      </c>
    </row>
    <row r="32" spans="1:9" ht="29" x14ac:dyDescent="0.35">
      <c r="A32" s="228" t="s">
        <v>138</v>
      </c>
      <c r="B32" s="198" t="s">
        <v>207</v>
      </c>
      <c r="C32" s="198" t="s">
        <v>798</v>
      </c>
      <c r="D32" s="362"/>
      <c r="E32" s="197"/>
      <c r="F32" s="197"/>
      <c r="G32" s="197"/>
      <c r="H32" s="198"/>
      <c r="I32" s="293">
        <v>4</v>
      </c>
    </row>
    <row r="33" spans="1:9" ht="29.5" thickBot="1" x14ac:dyDescent="0.4">
      <c r="A33" s="228" t="s">
        <v>139</v>
      </c>
      <c r="B33" s="229" t="s">
        <v>17</v>
      </c>
      <c r="C33" s="229" t="s">
        <v>1014</v>
      </c>
      <c r="D33" s="363"/>
      <c r="E33" s="230"/>
      <c r="F33" s="230"/>
      <c r="G33" s="230"/>
      <c r="H33" s="229"/>
      <c r="I33" s="294">
        <v>4</v>
      </c>
    </row>
    <row r="34" spans="1:9" ht="15" thickBot="1" x14ac:dyDescent="0.4">
      <c r="A34" s="223"/>
      <c r="B34" s="224"/>
      <c r="C34" s="224"/>
      <c r="D34" s="360"/>
      <c r="E34" s="223"/>
      <c r="F34" s="223"/>
      <c r="G34" s="223"/>
      <c r="H34" s="224"/>
      <c r="I34" s="278"/>
    </row>
    <row r="35" spans="1:9" x14ac:dyDescent="0.35">
      <c r="A35" s="233" t="s">
        <v>18</v>
      </c>
      <c r="B35" s="234" t="s">
        <v>19</v>
      </c>
      <c r="C35" s="345"/>
      <c r="D35" s="364"/>
      <c r="E35" s="235"/>
      <c r="F35" s="235"/>
      <c r="G35" s="235"/>
      <c r="H35" s="345"/>
      <c r="I35" s="280">
        <f>AVERAGE(I36:I39)</f>
        <v>3</v>
      </c>
    </row>
    <row r="36" spans="1:9" x14ac:dyDescent="0.35">
      <c r="A36" s="236" t="s">
        <v>140</v>
      </c>
      <c r="B36" s="200" t="s">
        <v>97</v>
      </c>
      <c r="C36" s="200" t="s">
        <v>799</v>
      </c>
      <c r="D36" s="365"/>
      <c r="E36" s="199"/>
      <c r="F36" s="199"/>
      <c r="G36" s="199"/>
      <c r="H36" s="200"/>
      <c r="I36" s="295">
        <v>2</v>
      </c>
    </row>
    <row r="37" spans="1:9" x14ac:dyDescent="0.35">
      <c r="A37" s="236" t="s">
        <v>141</v>
      </c>
      <c r="B37" s="200" t="s">
        <v>20</v>
      </c>
      <c r="C37" s="200" t="s">
        <v>800</v>
      </c>
      <c r="D37" s="365"/>
      <c r="E37" s="199"/>
      <c r="F37" s="199"/>
      <c r="G37" s="199"/>
      <c r="H37" s="200"/>
      <c r="I37" s="295">
        <v>4</v>
      </c>
    </row>
    <row r="38" spans="1:9" x14ac:dyDescent="0.35">
      <c r="A38" s="236" t="s">
        <v>142</v>
      </c>
      <c r="B38" s="200" t="s">
        <v>21</v>
      </c>
      <c r="C38" s="200" t="s">
        <v>801</v>
      </c>
      <c r="D38" s="365"/>
      <c r="E38" s="199"/>
      <c r="F38" s="199"/>
      <c r="G38" s="199"/>
      <c r="H38" s="200"/>
      <c r="I38" s="295">
        <v>3</v>
      </c>
    </row>
    <row r="39" spans="1:9" ht="58.5" thickBot="1" x14ac:dyDescent="0.4">
      <c r="A39" s="413" t="s">
        <v>143</v>
      </c>
      <c r="B39" s="237" t="s">
        <v>86</v>
      </c>
      <c r="C39" s="237" t="s">
        <v>802</v>
      </c>
      <c r="D39" s="366"/>
      <c r="E39" s="238"/>
      <c r="F39" s="238"/>
      <c r="G39" s="238"/>
      <c r="H39" s="237"/>
      <c r="I39" s="296">
        <v>3</v>
      </c>
    </row>
    <row r="40" spans="1:9" ht="15" thickBot="1" x14ac:dyDescent="0.4">
      <c r="A40" s="239"/>
      <c r="B40" s="240"/>
      <c r="C40" s="240"/>
      <c r="D40" s="367"/>
      <c r="E40" s="239"/>
      <c r="F40" s="239"/>
      <c r="G40" s="239"/>
      <c r="H40" s="240"/>
      <c r="I40" s="281"/>
    </row>
    <row r="41" spans="1:9" ht="29" x14ac:dyDescent="0.35">
      <c r="A41" s="241" t="s">
        <v>22</v>
      </c>
      <c r="B41" s="242" t="s">
        <v>74</v>
      </c>
      <c r="C41" s="346"/>
      <c r="D41" s="368"/>
      <c r="E41" s="243"/>
      <c r="F41" s="243"/>
      <c r="G41" s="243"/>
      <c r="H41" s="346"/>
      <c r="I41" s="282">
        <f>AVERAGE(I42:I44)</f>
        <v>3</v>
      </c>
    </row>
    <row r="42" spans="1:9" ht="43.5" x14ac:dyDescent="0.35">
      <c r="A42" s="244" t="s">
        <v>144</v>
      </c>
      <c r="B42" s="202" t="s">
        <v>23</v>
      </c>
      <c r="C42" s="202" t="s">
        <v>856</v>
      </c>
      <c r="D42" s="369"/>
      <c r="E42" s="201"/>
      <c r="F42" s="201"/>
      <c r="G42" s="201"/>
      <c r="H42" s="202"/>
      <c r="I42" s="297">
        <v>3</v>
      </c>
    </row>
    <row r="43" spans="1:9" ht="29" x14ac:dyDescent="0.35">
      <c r="A43" s="244" t="s">
        <v>145</v>
      </c>
      <c r="B43" s="202" t="s">
        <v>1158</v>
      </c>
      <c r="C43" s="202" t="s">
        <v>901</v>
      </c>
      <c r="D43" s="369"/>
      <c r="E43" s="201"/>
      <c r="F43" s="201"/>
      <c r="G43" s="201"/>
      <c r="H43" s="202"/>
      <c r="I43" s="297">
        <v>3</v>
      </c>
    </row>
    <row r="44" spans="1:9" ht="15" thickBot="1" x14ac:dyDescent="0.4">
      <c r="A44" s="411" t="s">
        <v>146</v>
      </c>
      <c r="B44" s="245" t="s">
        <v>24</v>
      </c>
      <c r="C44" s="245" t="s">
        <v>857</v>
      </c>
      <c r="D44" s="370"/>
      <c r="E44" s="246"/>
      <c r="F44" s="246"/>
      <c r="G44" s="246"/>
      <c r="H44" s="245"/>
      <c r="I44" s="298">
        <v>3</v>
      </c>
    </row>
    <row r="45" spans="1:9" ht="15" thickBot="1" x14ac:dyDescent="0.4">
      <c r="A45" s="223"/>
      <c r="B45" s="224"/>
      <c r="C45" s="224"/>
      <c r="D45" s="360"/>
      <c r="E45" s="223"/>
      <c r="F45" s="223"/>
      <c r="G45" s="223"/>
      <c r="H45" s="224"/>
      <c r="I45" s="278"/>
    </row>
    <row r="46" spans="1:9" x14ac:dyDescent="0.35">
      <c r="A46" s="247" t="s">
        <v>25</v>
      </c>
      <c r="B46" s="248" t="s">
        <v>26</v>
      </c>
      <c r="C46" s="347"/>
      <c r="D46" s="371"/>
      <c r="E46" s="249"/>
      <c r="F46" s="249"/>
      <c r="G46" s="249"/>
      <c r="H46" s="347"/>
      <c r="I46" s="283">
        <f>AVERAGE(I47:I50)</f>
        <v>3.5</v>
      </c>
    </row>
    <row r="47" spans="1:9" x14ac:dyDescent="0.35">
      <c r="A47" s="250" t="s">
        <v>147</v>
      </c>
      <c r="B47" s="204" t="s">
        <v>208</v>
      </c>
      <c r="C47" s="204" t="s">
        <v>803</v>
      </c>
      <c r="D47" s="372"/>
      <c r="E47" s="203"/>
      <c r="F47" s="203"/>
      <c r="G47" s="203"/>
      <c r="H47" s="204"/>
      <c r="I47" s="299">
        <v>3</v>
      </c>
    </row>
    <row r="48" spans="1:9" ht="29" x14ac:dyDescent="0.35">
      <c r="A48" s="250" t="s">
        <v>148</v>
      </c>
      <c r="B48" s="204" t="s">
        <v>209</v>
      </c>
      <c r="C48" s="204" t="s">
        <v>916</v>
      </c>
      <c r="D48" s="372"/>
      <c r="E48" s="203"/>
      <c r="F48" s="203"/>
      <c r="G48" s="203"/>
      <c r="H48" s="204"/>
      <c r="I48" s="299">
        <v>3</v>
      </c>
    </row>
    <row r="49" spans="1:9" ht="29" x14ac:dyDescent="0.35">
      <c r="A49" s="250" t="s">
        <v>149</v>
      </c>
      <c r="B49" s="204" t="s">
        <v>27</v>
      </c>
      <c r="C49" s="204" t="s">
        <v>860</v>
      </c>
      <c r="D49" s="372"/>
      <c r="E49" s="203"/>
      <c r="F49" s="203"/>
      <c r="G49" s="203"/>
      <c r="H49" s="204"/>
      <c r="I49" s="299">
        <v>3</v>
      </c>
    </row>
    <row r="50" spans="1:9" ht="29.5" thickBot="1" x14ac:dyDescent="0.4">
      <c r="A50" s="412" t="s">
        <v>150</v>
      </c>
      <c r="B50" s="251" t="s">
        <v>1186</v>
      </c>
      <c r="C50" s="251" t="s">
        <v>916</v>
      </c>
      <c r="D50" s="373"/>
      <c r="E50" s="252"/>
      <c r="F50" s="252"/>
      <c r="G50" s="252"/>
      <c r="H50" s="251"/>
      <c r="I50" s="300">
        <v>5</v>
      </c>
    </row>
    <row r="51" spans="1:9" ht="15" thickBot="1" x14ac:dyDescent="0.4">
      <c r="A51" s="223"/>
      <c r="B51" s="224"/>
      <c r="C51" s="224"/>
      <c r="D51" s="360"/>
      <c r="E51" s="223"/>
      <c r="F51" s="223"/>
      <c r="G51" s="223"/>
      <c r="H51" s="224"/>
      <c r="I51" s="278"/>
    </row>
    <row r="52" spans="1:9" x14ac:dyDescent="0.35">
      <c r="A52" s="253" t="s">
        <v>28</v>
      </c>
      <c r="B52" s="254" t="s">
        <v>29</v>
      </c>
      <c r="C52" s="348"/>
      <c r="D52" s="374"/>
      <c r="E52" s="255"/>
      <c r="F52" s="255"/>
      <c r="G52" s="255"/>
      <c r="H52" s="348"/>
      <c r="I52" s="284">
        <f>AVERAGE(I53:I56)</f>
        <v>3.75</v>
      </c>
    </row>
    <row r="53" spans="1:9" x14ac:dyDescent="0.35">
      <c r="A53" s="256" t="s">
        <v>151</v>
      </c>
      <c r="B53" s="206" t="s">
        <v>30</v>
      </c>
      <c r="C53" s="206" t="s">
        <v>804</v>
      </c>
      <c r="D53" s="375"/>
      <c r="E53" s="205"/>
      <c r="F53" s="205"/>
      <c r="G53" s="205"/>
      <c r="H53" s="206"/>
      <c r="I53" s="301">
        <v>5</v>
      </c>
    </row>
    <row r="54" spans="1:9" x14ac:dyDescent="0.35">
      <c r="A54" s="256" t="s">
        <v>152</v>
      </c>
      <c r="B54" s="206" t="s">
        <v>31</v>
      </c>
      <c r="C54" s="206" t="s">
        <v>805</v>
      </c>
      <c r="D54" s="375"/>
      <c r="E54" s="205"/>
      <c r="F54" s="205"/>
      <c r="G54" s="205"/>
      <c r="H54" s="206"/>
      <c r="I54" s="301">
        <v>5</v>
      </c>
    </row>
    <row r="55" spans="1:9" x14ac:dyDescent="0.35">
      <c r="A55" s="256" t="s">
        <v>153</v>
      </c>
      <c r="B55" s="206" t="s">
        <v>32</v>
      </c>
      <c r="C55" s="206" t="s">
        <v>257</v>
      </c>
      <c r="D55" s="375"/>
      <c r="E55" s="205"/>
      <c r="F55" s="205"/>
      <c r="G55" s="205"/>
      <c r="H55" s="206"/>
      <c r="I55" s="301">
        <v>0</v>
      </c>
    </row>
    <row r="56" spans="1:9" ht="15" thickBot="1" x14ac:dyDescent="0.4">
      <c r="A56" s="417" t="s">
        <v>154</v>
      </c>
      <c r="B56" s="257" t="s">
        <v>33</v>
      </c>
      <c r="C56" s="257" t="s">
        <v>932</v>
      </c>
      <c r="D56" s="376"/>
      <c r="E56" s="258"/>
      <c r="F56" s="258"/>
      <c r="G56" s="258"/>
      <c r="H56" s="257"/>
      <c r="I56" s="302">
        <v>5</v>
      </c>
    </row>
    <row r="57" spans="1:9" ht="15" thickBot="1" x14ac:dyDescent="0.4">
      <c r="A57" s="223"/>
      <c r="B57" s="224"/>
      <c r="C57" s="224"/>
      <c r="D57" s="360"/>
      <c r="E57" s="223"/>
      <c r="F57" s="223"/>
      <c r="G57" s="223"/>
      <c r="H57" s="224"/>
      <c r="I57" s="278"/>
    </row>
    <row r="58" spans="1:9" x14ac:dyDescent="0.35">
      <c r="A58" s="259" t="s">
        <v>34</v>
      </c>
      <c r="B58" s="260" t="s">
        <v>211</v>
      </c>
      <c r="C58" s="349"/>
      <c r="D58" s="377"/>
      <c r="E58" s="261"/>
      <c r="F58" s="261"/>
      <c r="G58" s="261"/>
      <c r="H58" s="349"/>
      <c r="I58" s="285">
        <f>AVERAGE(I59:I65)</f>
        <v>3.4285714285714284</v>
      </c>
    </row>
    <row r="59" spans="1:9" ht="29" x14ac:dyDescent="0.35">
      <c r="A59" s="262" t="s">
        <v>155</v>
      </c>
      <c r="B59" s="207" t="s">
        <v>35</v>
      </c>
      <c r="C59" s="207" t="s">
        <v>258</v>
      </c>
      <c r="D59" s="383"/>
      <c r="E59" s="383"/>
      <c r="F59" s="383"/>
      <c r="G59" s="383"/>
      <c r="H59" s="207"/>
      <c r="I59" s="303">
        <v>3</v>
      </c>
    </row>
    <row r="60" spans="1:9" x14ac:dyDescent="0.35">
      <c r="A60" s="262" t="s">
        <v>156</v>
      </c>
      <c r="B60" s="207" t="s">
        <v>212</v>
      </c>
      <c r="C60" s="207" t="s">
        <v>259</v>
      </c>
      <c r="D60" s="383"/>
      <c r="E60" s="383"/>
      <c r="F60" s="383"/>
      <c r="G60" s="383"/>
      <c r="H60" s="207"/>
      <c r="I60" s="303">
        <v>3</v>
      </c>
    </row>
    <row r="61" spans="1:9" x14ac:dyDescent="0.35">
      <c r="A61" s="262" t="s">
        <v>157</v>
      </c>
      <c r="B61" s="207" t="s">
        <v>98</v>
      </c>
      <c r="C61" s="207" t="s">
        <v>260</v>
      </c>
      <c r="D61" s="383"/>
      <c r="E61" s="383"/>
      <c r="F61" s="383"/>
      <c r="G61" s="383"/>
      <c r="H61" s="207"/>
      <c r="I61" s="303">
        <v>3</v>
      </c>
    </row>
    <row r="62" spans="1:9" x14ac:dyDescent="0.35">
      <c r="A62" s="262" t="s">
        <v>158</v>
      </c>
      <c r="B62" s="207" t="s">
        <v>36</v>
      </c>
      <c r="C62" s="391" t="s">
        <v>934</v>
      </c>
      <c r="D62" s="384"/>
      <c r="E62" s="384"/>
      <c r="F62" s="384"/>
      <c r="G62" s="384"/>
      <c r="H62" s="391"/>
      <c r="I62" s="333">
        <v>4</v>
      </c>
    </row>
    <row r="63" spans="1:9" ht="29" x14ac:dyDescent="0.35">
      <c r="A63" s="262" t="s">
        <v>159</v>
      </c>
      <c r="B63" s="207" t="s">
        <v>37</v>
      </c>
      <c r="C63" s="207" t="s">
        <v>261</v>
      </c>
      <c r="D63" s="383"/>
      <c r="E63" s="383"/>
      <c r="F63" s="383"/>
      <c r="G63" s="383"/>
      <c r="H63" s="207"/>
      <c r="I63" s="303">
        <v>3</v>
      </c>
    </row>
    <row r="64" spans="1:9" ht="29" x14ac:dyDescent="0.35">
      <c r="A64" s="262" t="s">
        <v>160</v>
      </c>
      <c r="B64" s="207" t="s">
        <v>38</v>
      </c>
      <c r="C64" s="207" t="s">
        <v>262</v>
      </c>
      <c r="D64" s="383"/>
      <c r="E64" s="383"/>
      <c r="F64" s="383"/>
      <c r="G64" s="383"/>
      <c r="H64" s="207"/>
      <c r="I64" s="303">
        <v>3</v>
      </c>
    </row>
    <row r="65" spans="1:9" ht="29.5" thickBot="1" x14ac:dyDescent="0.4">
      <c r="A65" s="493" t="s">
        <v>161</v>
      </c>
      <c r="B65" s="263" t="s">
        <v>39</v>
      </c>
      <c r="C65" s="392" t="s">
        <v>263</v>
      </c>
      <c r="D65" s="385"/>
      <c r="E65" s="385"/>
      <c r="F65" s="385"/>
      <c r="G65" s="385"/>
      <c r="H65" s="392"/>
      <c r="I65" s="145">
        <v>5</v>
      </c>
    </row>
    <row r="66" spans="1:9" ht="15" thickBot="1" x14ac:dyDescent="0.4">
      <c r="A66" s="223"/>
      <c r="B66" s="224"/>
      <c r="C66" s="224"/>
      <c r="D66" s="360"/>
      <c r="E66" s="223"/>
      <c r="F66" s="223"/>
      <c r="G66" s="223"/>
      <c r="H66" s="224"/>
      <c r="I66" s="278"/>
    </row>
    <row r="67" spans="1:9" x14ac:dyDescent="0.35">
      <c r="A67" s="264" t="s">
        <v>40</v>
      </c>
      <c r="B67" s="265" t="s">
        <v>41</v>
      </c>
      <c r="C67" s="350"/>
      <c r="D67" s="378"/>
      <c r="E67" s="266"/>
      <c r="F67" s="266"/>
      <c r="G67" s="266"/>
      <c r="H67" s="350"/>
      <c r="I67" s="286">
        <f>AVERAGE(I68:I76)</f>
        <v>2.8888888888888888</v>
      </c>
    </row>
    <row r="68" spans="1:9" x14ac:dyDescent="0.35">
      <c r="A68" s="267" t="s">
        <v>162</v>
      </c>
      <c r="B68" s="214" t="s">
        <v>42</v>
      </c>
      <c r="C68" s="351" t="s">
        <v>1171</v>
      </c>
      <c r="D68" s="386"/>
      <c r="E68" s="386"/>
      <c r="F68" s="386"/>
      <c r="G68" s="386"/>
      <c r="H68" s="351"/>
      <c r="I68" s="304">
        <v>1</v>
      </c>
    </row>
    <row r="69" spans="1:9" ht="29" x14ac:dyDescent="0.35">
      <c r="A69" s="267" t="s">
        <v>163</v>
      </c>
      <c r="B69" s="214" t="s">
        <v>99</v>
      </c>
      <c r="C69" s="351" t="s">
        <v>1172</v>
      </c>
      <c r="D69" s="386"/>
      <c r="E69" s="386"/>
      <c r="F69" s="386"/>
      <c r="G69" s="386"/>
      <c r="H69" s="351"/>
      <c r="I69" s="304">
        <v>1</v>
      </c>
    </row>
    <row r="70" spans="1:9" ht="43.5" x14ac:dyDescent="0.35">
      <c r="A70" s="267" t="s">
        <v>164</v>
      </c>
      <c r="B70" s="214" t="s">
        <v>43</v>
      </c>
      <c r="C70" s="351" t="s">
        <v>806</v>
      </c>
      <c r="D70" s="386"/>
      <c r="E70" s="386"/>
      <c r="F70" s="386"/>
      <c r="G70" s="386"/>
      <c r="H70" s="351"/>
      <c r="I70" s="304">
        <v>4</v>
      </c>
    </row>
    <row r="71" spans="1:9" x14ac:dyDescent="0.35">
      <c r="A71" s="267" t="s">
        <v>165</v>
      </c>
      <c r="B71" s="214" t="s">
        <v>44</v>
      </c>
      <c r="C71" s="351" t="s">
        <v>268</v>
      </c>
      <c r="D71" s="386"/>
      <c r="E71" s="386"/>
      <c r="F71" s="386"/>
      <c r="G71" s="386"/>
      <c r="H71" s="351"/>
      <c r="I71" s="304">
        <v>3</v>
      </c>
    </row>
    <row r="72" spans="1:9" x14ac:dyDescent="0.35">
      <c r="A72" s="267" t="s">
        <v>166</v>
      </c>
      <c r="B72" s="214" t="s">
        <v>100</v>
      </c>
      <c r="C72" s="351" t="s">
        <v>807</v>
      </c>
      <c r="D72" s="386"/>
      <c r="E72" s="386"/>
      <c r="F72" s="386"/>
      <c r="G72" s="386"/>
      <c r="H72" s="351"/>
      <c r="I72" s="304">
        <v>5</v>
      </c>
    </row>
    <row r="73" spans="1:9" x14ac:dyDescent="0.35">
      <c r="A73" s="267" t="s">
        <v>167</v>
      </c>
      <c r="B73" s="337" t="s">
        <v>45</v>
      </c>
      <c r="C73" s="352" t="s">
        <v>808</v>
      </c>
      <c r="D73" s="389"/>
      <c r="E73" s="389"/>
      <c r="F73" s="389"/>
      <c r="G73" s="389"/>
      <c r="H73" s="352"/>
      <c r="I73" s="390">
        <v>3</v>
      </c>
    </row>
    <row r="74" spans="1:9" ht="29" x14ac:dyDescent="0.35">
      <c r="A74" s="338" t="s">
        <v>232</v>
      </c>
      <c r="B74" s="339" t="s">
        <v>233</v>
      </c>
      <c r="C74" s="352" t="s">
        <v>1173</v>
      </c>
      <c r="D74" s="393"/>
      <c r="E74" s="393"/>
      <c r="F74" s="393"/>
      <c r="G74" s="393"/>
      <c r="H74" s="352"/>
      <c r="I74" s="394">
        <v>3</v>
      </c>
    </row>
    <row r="75" spans="1:9" ht="29" x14ac:dyDescent="0.35">
      <c r="A75" s="338" t="s">
        <v>234</v>
      </c>
      <c r="B75" s="214" t="s">
        <v>235</v>
      </c>
      <c r="C75" s="352" t="s">
        <v>1173</v>
      </c>
      <c r="D75" s="389"/>
      <c r="E75" s="389"/>
      <c r="F75" s="389"/>
      <c r="G75" s="389"/>
      <c r="H75" s="352"/>
      <c r="I75" s="390">
        <v>3</v>
      </c>
    </row>
    <row r="76" spans="1:9" ht="29.5" thickBot="1" x14ac:dyDescent="0.4">
      <c r="A76" s="414" t="s">
        <v>236</v>
      </c>
      <c r="B76" s="268" t="s">
        <v>237</v>
      </c>
      <c r="C76" s="353" t="s">
        <v>1173</v>
      </c>
      <c r="D76" s="387"/>
      <c r="E76" s="387"/>
      <c r="F76" s="387"/>
      <c r="G76" s="387"/>
      <c r="H76" s="353"/>
      <c r="I76" s="388">
        <v>3</v>
      </c>
    </row>
    <row r="77" spans="1:9" ht="15" thickBot="1" x14ac:dyDescent="0.4">
      <c r="A77" s="239"/>
      <c r="B77" s="240"/>
      <c r="C77" s="240"/>
      <c r="D77" s="367"/>
      <c r="E77" s="239"/>
      <c r="F77" s="239"/>
      <c r="G77" s="239"/>
      <c r="H77" s="240"/>
      <c r="I77" s="281"/>
    </row>
    <row r="78" spans="1:9" x14ac:dyDescent="0.35">
      <c r="A78" s="269" t="s">
        <v>46</v>
      </c>
      <c r="B78" s="270" t="s">
        <v>47</v>
      </c>
      <c r="C78" s="354"/>
      <c r="D78" s="379"/>
      <c r="E78" s="271"/>
      <c r="F78" s="271"/>
      <c r="G78" s="271"/>
      <c r="H78" s="354"/>
      <c r="I78" s="287">
        <f>AVERAGE(I79:I80)</f>
        <v>5</v>
      </c>
    </row>
    <row r="79" spans="1:9" x14ac:dyDescent="0.35">
      <c r="A79" s="272" t="s">
        <v>168</v>
      </c>
      <c r="B79" s="209" t="s">
        <v>213</v>
      </c>
      <c r="C79" s="209" t="s">
        <v>948</v>
      </c>
      <c r="D79" s="380"/>
      <c r="E79" s="208"/>
      <c r="F79" s="208"/>
      <c r="G79" s="208"/>
      <c r="H79" s="209"/>
      <c r="I79" s="305">
        <v>5</v>
      </c>
    </row>
    <row r="80" spans="1:9" ht="15" thickBot="1" x14ac:dyDescent="0.4">
      <c r="A80" s="419" t="s">
        <v>169</v>
      </c>
      <c r="B80" s="273" t="s">
        <v>48</v>
      </c>
      <c r="C80" s="273" t="s">
        <v>949</v>
      </c>
      <c r="D80" s="381"/>
      <c r="E80" s="274"/>
      <c r="F80" s="274"/>
      <c r="G80" s="274"/>
      <c r="H80" s="273"/>
      <c r="I80" s="306">
        <v>5</v>
      </c>
    </row>
    <row r="81" spans="1:9" ht="15" thickBot="1" x14ac:dyDescent="0.4">
      <c r="A81" s="223"/>
      <c r="B81" s="224"/>
      <c r="C81" s="224"/>
      <c r="D81" s="360"/>
      <c r="E81" s="223"/>
      <c r="F81" s="223"/>
      <c r="G81" s="223"/>
      <c r="H81" s="224"/>
      <c r="I81" s="278"/>
    </row>
    <row r="82" spans="1:9" x14ac:dyDescent="0.35">
      <c r="A82" s="216" t="s">
        <v>49</v>
      </c>
      <c r="B82" s="217" t="s">
        <v>50</v>
      </c>
      <c r="C82" s="343"/>
      <c r="D82" s="357"/>
      <c r="E82" s="218"/>
      <c r="F82" s="218"/>
      <c r="G82" s="218"/>
      <c r="H82" s="343"/>
      <c r="I82" s="288">
        <f>AVERAGE(I83:I87)</f>
        <v>2.8</v>
      </c>
    </row>
    <row r="83" spans="1:9" x14ac:dyDescent="0.35">
      <c r="A83" s="219" t="s">
        <v>170</v>
      </c>
      <c r="B83" s="196" t="s">
        <v>214</v>
      </c>
      <c r="C83" s="196" t="s">
        <v>438</v>
      </c>
      <c r="D83" s="195"/>
      <c r="E83" s="195"/>
      <c r="F83" s="195"/>
      <c r="G83" s="195"/>
      <c r="H83" s="196"/>
      <c r="I83" s="291">
        <v>0</v>
      </c>
    </row>
    <row r="84" spans="1:9" x14ac:dyDescent="0.35">
      <c r="A84" s="219" t="s">
        <v>171</v>
      </c>
      <c r="B84" s="196" t="s">
        <v>51</v>
      </c>
      <c r="C84" s="196" t="s">
        <v>951</v>
      </c>
      <c r="D84" s="195"/>
      <c r="E84" s="195"/>
      <c r="F84" s="195"/>
      <c r="G84" s="195"/>
      <c r="H84" s="196"/>
      <c r="I84" s="291">
        <v>4</v>
      </c>
    </row>
    <row r="85" spans="1:9" x14ac:dyDescent="0.35">
      <c r="A85" s="219" t="s">
        <v>872</v>
      </c>
      <c r="B85" s="196" t="s">
        <v>52</v>
      </c>
      <c r="C85" s="196" t="s">
        <v>951</v>
      </c>
      <c r="D85" s="195"/>
      <c r="E85" s="195"/>
      <c r="F85" s="195"/>
      <c r="G85" s="195"/>
      <c r="H85" s="196"/>
      <c r="I85" s="291">
        <v>4</v>
      </c>
    </row>
    <row r="86" spans="1:9" ht="29" x14ac:dyDescent="0.35">
      <c r="A86" s="219" t="s">
        <v>172</v>
      </c>
      <c r="B86" s="210" t="s">
        <v>53</v>
      </c>
      <c r="C86" s="196" t="s">
        <v>264</v>
      </c>
      <c r="D86" s="195"/>
      <c r="E86" s="195"/>
      <c r="F86" s="195"/>
      <c r="G86" s="195"/>
      <c r="H86" s="196"/>
      <c r="I86" s="291">
        <v>3</v>
      </c>
    </row>
    <row r="87" spans="1:9" ht="29.5" thickBot="1" x14ac:dyDescent="0.4">
      <c r="A87" s="418" t="s">
        <v>173</v>
      </c>
      <c r="B87" s="220" t="s">
        <v>215</v>
      </c>
      <c r="C87" s="220" t="s">
        <v>264</v>
      </c>
      <c r="D87" s="221"/>
      <c r="E87" s="221"/>
      <c r="F87" s="221"/>
      <c r="G87" s="221"/>
      <c r="H87" s="220"/>
      <c r="I87" s="292">
        <v>3</v>
      </c>
    </row>
    <row r="88" spans="1:9" ht="15" thickBot="1" x14ac:dyDescent="0.4">
      <c r="A88" s="223"/>
      <c r="B88" s="224"/>
      <c r="C88" s="224"/>
      <c r="D88" s="360"/>
      <c r="E88" s="223"/>
      <c r="F88" s="223"/>
      <c r="G88" s="223"/>
      <c r="H88" s="224"/>
      <c r="I88" s="278"/>
    </row>
    <row r="89" spans="1:9" x14ac:dyDescent="0.35">
      <c r="A89" s="225" t="s">
        <v>54</v>
      </c>
      <c r="B89" s="226" t="s">
        <v>55</v>
      </c>
      <c r="C89" s="344"/>
      <c r="D89" s="361"/>
      <c r="E89" s="227"/>
      <c r="F89" s="227"/>
      <c r="G89" s="227"/>
      <c r="H89" s="344"/>
      <c r="I89" s="279">
        <f>AVERAGE(I90:I94)</f>
        <v>3</v>
      </c>
    </row>
    <row r="90" spans="1:9" x14ac:dyDescent="0.35">
      <c r="A90" s="228" t="s">
        <v>174</v>
      </c>
      <c r="B90" s="198" t="s">
        <v>56</v>
      </c>
      <c r="C90" s="198" t="s">
        <v>788</v>
      </c>
      <c r="D90" s="362"/>
      <c r="E90" s="197"/>
      <c r="F90" s="197"/>
      <c r="G90" s="197"/>
      <c r="H90" s="198"/>
      <c r="I90" s="293">
        <v>4</v>
      </c>
    </row>
    <row r="91" spans="1:9" x14ac:dyDescent="0.35">
      <c r="A91" s="228" t="s">
        <v>175</v>
      </c>
      <c r="B91" s="198" t="s">
        <v>101</v>
      </c>
      <c r="C91" s="198" t="s">
        <v>809</v>
      </c>
      <c r="D91" s="362"/>
      <c r="E91" s="197"/>
      <c r="F91" s="197"/>
      <c r="G91" s="197"/>
      <c r="H91" s="198"/>
      <c r="I91" s="293">
        <v>2</v>
      </c>
    </row>
    <row r="92" spans="1:9" ht="29" x14ac:dyDescent="0.35">
      <c r="A92" s="228" t="s">
        <v>202</v>
      </c>
      <c r="B92" s="198" t="s">
        <v>57</v>
      </c>
      <c r="C92" s="198" t="s">
        <v>967</v>
      </c>
      <c r="D92" s="362"/>
      <c r="E92" s="197"/>
      <c r="F92" s="197"/>
      <c r="G92" s="197"/>
      <c r="H92" s="198"/>
      <c r="I92" s="293">
        <v>3</v>
      </c>
    </row>
    <row r="93" spans="1:9" ht="29" x14ac:dyDescent="0.35">
      <c r="A93" s="228" t="s">
        <v>176</v>
      </c>
      <c r="B93" s="198" t="s">
        <v>58</v>
      </c>
      <c r="C93" s="198" t="s">
        <v>968</v>
      </c>
      <c r="D93" s="362"/>
      <c r="E93" s="197"/>
      <c r="F93" s="197"/>
      <c r="G93" s="197"/>
      <c r="H93" s="198"/>
      <c r="I93" s="293">
        <v>3</v>
      </c>
    </row>
    <row r="94" spans="1:9" ht="29.5" thickBot="1" x14ac:dyDescent="0.4">
      <c r="A94" s="416" t="s">
        <v>177</v>
      </c>
      <c r="B94" s="229" t="s">
        <v>59</v>
      </c>
      <c r="C94" s="229" t="s">
        <v>810</v>
      </c>
      <c r="D94" s="363"/>
      <c r="E94" s="230"/>
      <c r="F94" s="230"/>
      <c r="G94" s="230"/>
      <c r="H94" s="229"/>
      <c r="I94" s="294">
        <v>3</v>
      </c>
    </row>
    <row r="95" spans="1:9" ht="15" thickBot="1" x14ac:dyDescent="0.4">
      <c r="A95" s="223"/>
      <c r="B95" s="224"/>
      <c r="C95" s="224"/>
      <c r="D95" s="360"/>
      <c r="E95" s="223"/>
      <c r="F95" s="223"/>
      <c r="G95" s="223"/>
      <c r="H95" s="224"/>
      <c r="I95" s="278"/>
    </row>
    <row r="96" spans="1:9" x14ac:dyDescent="0.35">
      <c r="A96" s="233" t="s">
        <v>60</v>
      </c>
      <c r="B96" s="234" t="s">
        <v>220</v>
      </c>
      <c r="C96" s="345"/>
      <c r="D96" s="364"/>
      <c r="E96" s="235"/>
      <c r="F96" s="235"/>
      <c r="G96" s="235"/>
      <c r="H96" s="345"/>
      <c r="I96" s="280">
        <f>AVERAGE(I97:I112)</f>
        <v>0</v>
      </c>
    </row>
    <row r="97" spans="1:9" ht="29" x14ac:dyDescent="0.35">
      <c r="A97" s="236" t="s">
        <v>178</v>
      </c>
      <c r="B97" s="200" t="s">
        <v>216</v>
      </c>
      <c r="C97" s="200"/>
      <c r="D97" s="199"/>
      <c r="E97" s="199"/>
      <c r="F97" s="199"/>
      <c r="G97" s="199"/>
      <c r="H97" s="200"/>
      <c r="I97" s="295">
        <v>0</v>
      </c>
    </row>
    <row r="98" spans="1:9" ht="29" x14ac:dyDescent="0.35">
      <c r="A98" s="236" t="s">
        <v>179</v>
      </c>
      <c r="B98" s="200" t="s">
        <v>217</v>
      </c>
      <c r="C98" s="200"/>
      <c r="D98" s="199"/>
      <c r="E98" s="199"/>
      <c r="F98" s="199"/>
      <c r="G98" s="199"/>
      <c r="H98" s="200"/>
      <c r="I98" s="295">
        <v>0</v>
      </c>
    </row>
    <row r="99" spans="1:9" x14ac:dyDescent="0.35">
      <c r="A99" s="236" t="s">
        <v>180</v>
      </c>
      <c r="B99" s="200" t="s">
        <v>218</v>
      </c>
      <c r="C99" s="200"/>
      <c r="D99" s="199"/>
      <c r="E99" s="199"/>
      <c r="F99" s="199"/>
      <c r="G99" s="199"/>
      <c r="H99" s="200"/>
      <c r="I99" s="295">
        <v>0</v>
      </c>
    </row>
    <row r="100" spans="1:9" x14ac:dyDescent="0.35">
      <c r="A100" s="236" t="s">
        <v>181</v>
      </c>
      <c r="B100" s="200" t="s">
        <v>219</v>
      </c>
      <c r="C100" s="200"/>
      <c r="D100" s="199"/>
      <c r="E100" s="199"/>
      <c r="F100" s="199"/>
      <c r="G100" s="199"/>
      <c r="H100" s="200"/>
      <c r="I100" s="295">
        <v>0</v>
      </c>
    </row>
    <row r="101" spans="1:9" x14ac:dyDescent="0.35">
      <c r="A101" s="236" t="s">
        <v>182</v>
      </c>
      <c r="B101" s="200" t="s">
        <v>221</v>
      </c>
      <c r="C101" s="200"/>
      <c r="D101" s="199"/>
      <c r="E101" s="199"/>
      <c r="F101" s="199"/>
      <c r="G101" s="199"/>
      <c r="H101" s="200"/>
      <c r="I101" s="295">
        <v>0</v>
      </c>
    </row>
    <row r="102" spans="1:9" x14ac:dyDescent="0.35">
      <c r="A102" s="236" t="s">
        <v>183</v>
      </c>
      <c r="B102" s="200" t="s">
        <v>61</v>
      </c>
      <c r="C102" s="200"/>
      <c r="D102" s="199"/>
      <c r="E102" s="199"/>
      <c r="F102" s="199"/>
      <c r="G102" s="199"/>
      <c r="H102" s="200"/>
      <c r="I102" s="295">
        <v>0</v>
      </c>
    </row>
    <row r="103" spans="1:9" x14ac:dyDescent="0.35">
      <c r="A103" s="236" t="s">
        <v>184</v>
      </c>
      <c r="B103" s="200" t="s">
        <v>222</v>
      </c>
      <c r="C103" s="200"/>
      <c r="D103" s="199"/>
      <c r="E103" s="199"/>
      <c r="F103" s="199"/>
      <c r="G103" s="199"/>
      <c r="H103" s="200"/>
      <c r="I103" s="295">
        <v>0</v>
      </c>
    </row>
    <row r="104" spans="1:9" x14ac:dyDescent="0.35">
      <c r="A104" s="236" t="s">
        <v>185</v>
      </c>
      <c r="B104" s="200" t="s">
        <v>62</v>
      </c>
      <c r="C104" s="200"/>
      <c r="D104" s="199"/>
      <c r="E104" s="199"/>
      <c r="F104" s="199"/>
      <c r="G104" s="199"/>
      <c r="H104" s="200"/>
      <c r="I104" s="295">
        <v>0</v>
      </c>
    </row>
    <row r="105" spans="1:9" x14ac:dyDescent="0.35">
      <c r="A105" s="236" t="s">
        <v>186</v>
      </c>
      <c r="B105" s="200" t="s">
        <v>63</v>
      </c>
      <c r="C105" s="200"/>
      <c r="D105" s="199"/>
      <c r="E105" s="199"/>
      <c r="F105" s="199"/>
      <c r="G105" s="199"/>
      <c r="H105" s="200"/>
      <c r="I105" s="295">
        <v>0</v>
      </c>
    </row>
    <row r="106" spans="1:9" x14ac:dyDescent="0.35">
      <c r="A106" s="236" t="s">
        <v>187</v>
      </c>
      <c r="B106" s="200" t="s">
        <v>64</v>
      </c>
      <c r="C106" s="200"/>
      <c r="D106" s="199"/>
      <c r="E106" s="199"/>
      <c r="F106" s="199"/>
      <c r="G106" s="199"/>
      <c r="H106" s="200"/>
      <c r="I106" s="295">
        <v>0</v>
      </c>
    </row>
    <row r="107" spans="1:9" x14ac:dyDescent="0.35">
      <c r="A107" s="236" t="s">
        <v>188</v>
      </c>
      <c r="B107" s="200" t="s">
        <v>65</v>
      </c>
      <c r="C107" s="200"/>
      <c r="D107" s="199"/>
      <c r="E107" s="199"/>
      <c r="F107" s="199"/>
      <c r="G107" s="199"/>
      <c r="H107" s="200"/>
      <c r="I107" s="295">
        <v>0</v>
      </c>
    </row>
    <row r="108" spans="1:9" x14ac:dyDescent="0.35">
      <c r="A108" s="236" t="s">
        <v>189</v>
      </c>
      <c r="B108" s="200" t="s">
        <v>95</v>
      </c>
      <c r="C108" s="200"/>
      <c r="D108" s="199"/>
      <c r="E108" s="199"/>
      <c r="F108" s="199"/>
      <c r="G108" s="199"/>
      <c r="H108" s="200"/>
      <c r="I108" s="295">
        <v>0</v>
      </c>
    </row>
    <row r="109" spans="1:9" x14ac:dyDescent="0.35">
      <c r="A109" s="236" t="s">
        <v>190</v>
      </c>
      <c r="B109" s="200" t="s">
        <v>66</v>
      </c>
      <c r="C109" s="200"/>
      <c r="D109" s="199"/>
      <c r="E109" s="199"/>
      <c r="F109" s="199"/>
      <c r="G109" s="199"/>
      <c r="H109" s="200"/>
      <c r="I109" s="295">
        <v>0</v>
      </c>
    </row>
    <row r="110" spans="1:9" x14ac:dyDescent="0.35">
      <c r="A110" s="236" t="s">
        <v>191</v>
      </c>
      <c r="B110" s="200" t="s">
        <v>67</v>
      </c>
      <c r="C110" s="200"/>
      <c r="D110" s="199"/>
      <c r="E110" s="199"/>
      <c r="F110" s="199"/>
      <c r="G110" s="199"/>
      <c r="H110" s="200"/>
      <c r="I110" s="295">
        <v>0</v>
      </c>
    </row>
    <row r="111" spans="1:9" x14ac:dyDescent="0.35">
      <c r="A111" s="236" t="s">
        <v>192</v>
      </c>
      <c r="B111" s="200" t="s">
        <v>68</v>
      </c>
      <c r="C111" s="200"/>
      <c r="D111" s="199"/>
      <c r="E111" s="199"/>
      <c r="F111" s="199"/>
      <c r="G111" s="199"/>
      <c r="H111" s="200"/>
      <c r="I111" s="295">
        <v>0</v>
      </c>
    </row>
    <row r="112" spans="1:9" ht="15" thickBot="1" x14ac:dyDescent="0.4">
      <c r="A112" s="413" t="s">
        <v>193</v>
      </c>
      <c r="B112" s="237" t="s">
        <v>69</v>
      </c>
      <c r="C112" s="237"/>
      <c r="D112" s="238"/>
      <c r="E112" s="238"/>
      <c r="F112" s="238"/>
      <c r="G112" s="238"/>
      <c r="H112" s="237"/>
      <c r="I112" s="296">
        <v>0</v>
      </c>
    </row>
    <row r="113" spans="1:10" ht="15" thickBot="1" x14ac:dyDescent="0.4">
      <c r="A113" s="223"/>
      <c r="B113" s="224"/>
      <c r="C113" s="224"/>
      <c r="D113" s="360"/>
      <c r="E113" s="223"/>
      <c r="F113" s="223"/>
      <c r="G113" s="223"/>
      <c r="H113" s="224"/>
      <c r="I113" s="278"/>
      <c r="J113" s="193"/>
    </row>
    <row r="114" spans="1:10" x14ac:dyDescent="0.35">
      <c r="A114" s="241" t="s">
        <v>70</v>
      </c>
      <c r="B114" s="242" t="s">
        <v>85</v>
      </c>
      <c r="C114" s="346"/>
      <c r="D114" s="368"/>
      <c r="E114" s="243"/>
      <c r="F114" s="243"/>
      <c r="G114" s="243"/>
      <c r="H114" s="346"/>
      <c r="I114" s="282">
        <f>AVERAGE(I115:I118)</f>
        <v>5</v>
      </c>
      <c r="J114" s="193"/>
    </row>
    <row r="115" spans="1:10" ht="58" x14ac:dyDescent="0.35">
      <c r="A115" s="244" t="s">
        <v>194</v>
      </c>
      <c r="B115" s="202" t="s">
        <v>229</v>
      </c>
      <c r="C115" s="202"/>
      <c r="D115" s="369"/>
      <c r="E115" s="201"/>
      <c r="F115" s="201"/>
      <c r="G115" s="201"/>
      <c r="H115" s="202"/>
      <c r="I115" s="297">
        <v>5</v>
      </c>
      <c r="J115" s="193"/>
    </row>
    <row r="116" spans="1:10" ht="58" x14ac:dyDescent="0.35">
      <c r="A116" s="244" t="s">
        <v>195</v>
      </c>
      <c r="B116" s="202" t="s">
        <v>230</v>
      </c>
      <c r="C116" s="202"/>
      <c r="D116" s="369"/>
      <c r="E116" s="201"/>
      <c r="F116" s="201"/>
      <c r="G116" s="201"/>
      <c r="H116" s="202"/>
      <c r="I116" s="297">
        <v>5</v>
      </c>
      <c r="J116" s="193"/>
    </row>
    <row r="117" spans="1:10" x14ac:dyDescent="0.35">
      <c r="A117" s="244" t="s">
        <v>196</v>
      </c>
      <c r="B117" s="202" t="s">
        <v>71</v>
      </c>
      <c r="C117" s="202"/>
      <c r="D117" s="369"/>
      <c r="E117" s="201"/>
      <c r="F117" s="201"/>
      <c r="G117" s="201"/>
      <c r="H117" s="202"/>
      <c r="I117" s="297">
        <v>5</v>
      </c>
      <c r="J117" s="193"/>
    </row>
    <row r="118" spans="1:10" ht="29.5" thickBot="1" x14ac:dyDescent="0.4">
      <c r="A118" s="411" t="s">
        <v>197</v>
      </c>
      <c r="B118" s="245" t="s">
        <v>231</v>
      </c>
      <c r="C118" s="245"/>
      <c r="D118" s="370"/>
      <c r="E118" s="246"/>
      <c r="F118" s="246"/>
      <c r="G118" s="246"/>
      <c r="H118" s="245"/>
      <c r="I118" s="298">
        <v>5</v>
      </c>
      <c r="J118" s="193"/>
    </row>
    <row r="119" spans="1:10" ht="15" thickBot="1" x14ac:dyDescent="0.4">
      <c r="A119" s="223"/>
      <c r="B119" s="224"/>
      <c r="C119" s="224"/>
      <c r="D119" s="360"/>
      <c r="E119" s="223"/>
      <c r="F119" s="223"/>
      <c r="G119" s="223"/>
      <c r="H119" s="224"/>
      <c r="I119" s="278"/>
      <c r="J119" s="193"/>
    </row>
    <row r="120" spans="1:10" x14ac:dyDescent="0.35">
      <c r="A120" s="247" t="s">
        <v>72</v>
      </c>
      <c r="B120" s="248" t="s">
        <v>73</v>
      </c>
      <c r="C120" s="347"/>
      <c r="D120" s="371"/>
      <c r="E120" s="249"/>
      <c r="F120" s="249"/>
      <c r="G120" s="249"/>
      <c r="H120" s="347"/>
      <c r="I120" s="283">
        <f>AVERAGE(I121:I123)</f>
        <v>1.6666666666666667</v>
      </c>
      <c r="J120" s="193"/>
    </row>
    <row r="121" spans="1:10" x14ac:dyDescent="0.35">
      <c r="A121" s="250" t="s">
        <v>198</v>
      </c>
      <c r="B121" s="583" t="s">
        <v>238</v>
      </c>
      <c r="C121" s="203" t="s">
        <v>811</v>
      </c>
      <c r="D121" s="203"/>
      <c r="E121" s="203"/>
      <c r="F121" s="203"/>
      <c r="G121" s="203"/>
      <c r="H121" s="203"/>
      <c r="I121" s="299">
        <v>2</v>
      </c>
      <c r="J121" s="193"/>
    </row>
    <row r="122" spans="1:10" ht="30" customHeight="1" x14ac:dyDescent="0.35">
      <c r="A122" s="250" t="s">
        <v>199</v>
      </c>
      <c r="B122" s="583" t="s">
        <v>239</v>
      </c>
      <c r="C122" s="204" t="s">
        <v>982</v>
      </c>
      <c r="D122" s="203"/>
      <c r="E122" s="203"/>
      <c r="F122" s="203"/>
      <c r="G122" s="203"/>
      <c r="H122" s="204"/>
      <c r="I122" s="299">
        <v>2</v>
      </c>
      <c r="J122" s="193"/>
    </row>
    <row r="123" spans="1:10" ht="29.5" thickBot="1" x14ac:dyDescent="0.4">
      <c r="A123" s="412" t="s">
        <v>200</v>
      </c>
      <c r="B123" s="584" t="s">
        <v>240</v>
      </c>
      <c r="C123" s="252" t="s">
        <v>276</v>
      </c>
      <c r="D123" s="252"/>
      <c r="E123" s="252"/>
      <c r="F123" s="252"/>
      <c r="G123" s="252"/>
      <c r="H123" s="252"/>
      <c r="I123" s="300">
        <v>1</v>
      </c>
      <c r="J123" s="193"/>
    </row>
    <row r="125" spans="1:10" ht="15" thickBot="1" x14ac:dyDescent="0.4">
      <c r="A125" s="211"/>
      <c r="B125" s="341"/>
      <c r="C125" s="341"/>
      <c r="D125" s="382"/>
      <c r="E125" s="342"/>
      <c r="F125" s="211"/>
      <c r="G125" s="211"/>
      <c r="H125" s="341"/>
      <c r="I125" s="193"/>
      <c r="J125" s="193"/>
    </row>
    <row r="126" spans="1:10" ht="15.5" thickTop="1" thickBot="1" x14ac:dyDescent="0.4">
      <c r="A126" s="193"/>
      <c r="B126" s="395" t="s">
        <v>84</v>
      </c>
      <c r="C126" s="637" t="s">
        <v>812</v>
      </c>
      <c r="D126" s="638"/>
      <c r="E126" s="638"/>
      <c r="F126" s="638"/>
      <c r="G126" s="638"/>
      <c r="H126" s="638"/>
      <c r="I126" s="639"/>
      <c r="J126" s="211"/>
    </row>
    <row r="127" spans="1:10" ht="15.5" thickTop="1" thickBot="1" x14ac:dyDescent="0.4">
      <c r="A127" s="193"/>
      <c r="B127" s="193"/>
      <c r="C127" s="621"/>
      <c r="D127" s="622"/>
      <c r="E127" s="622"/>
      <c r="F127" s="622"/>
      <c r="G127" s="622"/>
      <c r="H127" s="622"/>
      <c r="I127" s="623"/>
      <c r="J127" s="211"/>
    </row>
    <row r="128" spans="1:10" ht="15" thickTop="1" x14ac:dyDescent="0.35">
      <c r="A128" s="193"/>
      <c r="B128" s="193"/>
      <c r="C128" s="193"/>
      <c r="D128" s="193"/>
      <c r="E128" s="193"/>
      <c r="F128" s="193"/>
      <c r="G128" s="193"/>
      <c r="H128" s="193"/>
      <c r="I128" s="290"/>
      <c r="J128" s="211"/>
    </row>
    <row r="129" spans="3:10" x14ac:dyDescent="0.35">
      <c r="C129" s="193"/>
      <c r="D129" s="193"/>
      <c r="E129" s="193"/>
      <c r="F129" s="193"/>
      <c r="G129" s="193"/>
      <c r="H129" s="193"/>
      <c r="I129" s="290"/>
      <c r="J129" s="211"/>
    </row>
    <row r="130" spans="3:10" x14ac:dyDescent="0.35">
      <c r="C130" s="193"/>
      <c r="D130" s="193"/>
      <c r="E130" s="193"/>
      <c r="F130" s="193"/>
      <c r="G130" s="193"/>
      <c r="H130" s="193"/>
      <c r="I130" s="290"/>
      <c r="J130" s="211"/>
    </row>
    <row r="131" spans="3:10" x14ac:dyDescent="0.35">
      <c r="C131" s="193"/>
      <c r="D131" s="193"/>
      <c r="E131" s="193"/>
      <c r="F131" s="193"/>
      <c r="G131" s="193"/>
      <c r="H131" s="193"/>
      <c r="I131" s="290"/>
      <c r="J131" s="211"/>
    </row>
    <row r="132" spans="3:10" x14ac:dyDescent="0.35">
      <c r="C132" s="193"/>
      <c r="D132" s="193"/>
      <c r="E132" s="193"/>
      <c r="F132" s="193"/>
      <c r="G132" s="193"/>
      <c r="H132" s="193"/>
      <c r="I132" s="290"/>
      <c r="J132" s="193"/>
    </row>
    <row r="133" spans="3:10" x14ac:dyDescent="0.35">
      <c r="C133" s="193"/>
      <c r="D133" s="193"/>
      <c r="E133" s="193"/>
      <c r="F133" s="193"/>
      <c r="G133" s="193"/>
      <c r="H133" s="193"/>
      <c r="I133" s="290"/>
      <c r="J133" s="193"/>
    </row>
    <row r="134" spans="3:10" x14ac:dyDescent="0.35">
      <c r="C134" s="193"/>
      <c r="D134" s="193"/>
      <c r="E134" s="193"/>
      <c r="F134" s="193"/>
      <c r="G134" s="193"/>
      <c r="H134" s="193"/>
      <c r="I134" s="290"/>
      <c r="J134" s="193"/>
    </row>
    <row r="135" spans="3:10" x14ac:dyDescent="0.35">
      <c r="C135" s="193"/>
      <c r="D135" s="193"/>
      <c r="E135" s="193"/>
      <c r="F135" s="193"/>
      <c r="G135" s="193"/>
      <c r="H135" s="193"/>
      <c r="I135" s="290"/>
      <c r="J135" s="193"/>
    </row>
    <row r="136" spans="3:10" x14ac:dyDescent="0.35">
      <c r="C136" s="193"/>
      <c r="D136" s="193"/>
      <c r="E136" s="193"/>
      <c r="F136" s="193"/>
      <c r="G136" s="193"/>
      <c r="H136" s="193"/>
      <c r="I136" s="290"/>
      <c r="J136" s="193"/>
    </row>
    <row r="137" spans="3:10" x14ac:dyDescent="0.35">
      <c r="C137" s="193"/>
      <c r="D137" s="193"/>
      <c r="E137" s="193"/>
      <c r="F137" s="193"/>
      <c r="G137" s="193"/>
      <c r="H137" s="193"/>
      <c r="I137" s="290"/>
      <c r="J137" s="193"/>
    </row>
    <row r="138" spans="3:10" x14ac:dyDescent="0.35">
      <c r="C138" s="193"/>
      <c r="D138" s="193"/>
      <c r="E138" s="193"/>
      <c r="F138" s="193"/>
      <c r="G138" s="193"/>
      <c r="H138" s="193"/>
      <c r="I138" s="290"/>
      <c r="J138" s="193"/>
    </row>
    <row r="139" spans="3:10" x14ac:dyDescent="0.35">
      <c r="C139" s="193"/>
      <c r="D139" s="193"/>
      <c r="E139" s="193"/>
      <c r="F139" s="193"/>
      <c r="G139" s="193"/>
      <c r="H139" s="193"/>
      <c r="I139" s="290"/>
      <c r="J139" s="193"/>
    </row>
    <row r="140" spans="3:10" x14ac:dyDescent="0.35">
      <c r="C140" s="193"/>
      <c r="D140" s="193"/>
      <c r="E140" s="193"/>
      <c r="F140" s="193"/>
      <c r="G140" s="193"/>
      <c r="H140" s="193"/>
      <c r="I140" s="290"/>
      <c r="J140" s="193"/>
    </row>
    <row r="141" spans="3:10" x14ac:dyDescent="0.35">
      <c r="C141" s="193"/>
      <c r="D141" s="193"/>
      <c r="E141" s="193"/>
      <c r="F141" s="193"/>
      <c r="G141" s="193"/>
      <c r="H141" s="193"/>
      <c r="I141" s="290"/>
      <c r="J141" s="193"/>
    </row>
    <row r="142" spans="3:10" x14ac:dyDescent="0.35">
      <c r="C142" s="193"/>
      <c r="D142" s="193"/>
      <c r="E142" s="193"/>
      <c r="F142" s="193"/>
      <c r="G142" s="193"/>
      <c r="H142" s="193"/>
      <c r="I142" s="290"/>
      <c r="J142" s="193"/>
    </row>
    <row r="143" spans="3:10" x14ac:dyDescent="0.35">
      <c r="C143" s="193"/>
      <c r="D143" s="193"/>
      <c r="E143" s="193"/>
      <c r="F143" s="193"/>
      <c r="G143" s="193"/>
      <c r="H143" s="193"/>
      <c r="I143" s="193"/>
      <c r="J143" s="193"/>
    </row>
  </sheetData>
  <mergeCells count="1">
    <mergeCell ref="C126:I127"/>
  </mergeCells>
  <pageMargins left="0.70866141732283472" right="0.70866141732283472" top="0.74803149606299213" bottom="0.74803149606299213" header="0.31496062992125984" footer="0.31496062992125984"/>
  <pageSetup scale="75"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heetViews>
  <sheetFormatPr defaultColWidth="8.81640625" defaultRowHeight="14.5" x14ac:dyDescent="0.35"/>
  <cols>
    <col min="1" max="1" width="11" style="123" customWidth="1"/>
    <col min="2" max="2" width="63.453125" style="123" customWidth="1"/>
    <col min="3" max="3" width="12.26953125" style="123" customWidth="1"/>
    <col min="4" max="4" width="20.453125" style="123" customWidth="1"/>
    <col min="5" max="5" width="19.7265625" style="123" customWidth="1"/>
    <col min="6" max="16384" width="8.81640625" style="123"/>
  </cols>
  <sheetData>
    <row r="1" spans="1:11" s="577" customFormat="1" ht="103.5" customHeight="1" x14ac:dyDescent="0.25">
      <c r="A1" s="575"/>
      <c r="B1" s="576" t="s">
        <v>223</v>
      </c>
      <c r="C1" s="311" t="s">
        <v>103</v>
      </c>
      <c r="F1" s="275" t="s">
        <v>104</v>
      </c>
      <c r="G1" s="312" t="s">
        <v>110</v>
      </c>
      <c r="H1" s="275" t="s">
        <v>105</v>
      </c>
      <c r="I1" s="275" t="s">
        <v>106</v>
      </c>
      <c r="J1" s="275" t="s">
        <v>107</v>
      </c>
      <c r="K1" s="312" t="s">
        <v>109</v>
      </c>
    </row>
    <row r="2" spans="1:11" ht="15" x14ac:dyDescent="0.25">
      <c r="A2" s="542"/>
      <c r="B2" s="543" t="s">
        <v>88</v>
      </c>
      <c r="C2" s="544" t="str">
        <f>'P. Sloquet Creek'!C3</f>
        <v>Sloquet Creek</v>
      </c>
    </row>
    <row r="3" spans="1:11" ht="15" x14ac:dyDescent="0.25">
      <c r="A3" s="542"/>
      <c r="B3" s="543" t="s">
        <v>89</v>
      </c>
      <c r="C3" s="544" t="str">
        <f>'P. Sloquet Creek'!C4</f>
        <v>Harrison Hot Springs</v>
      </c>
      <c r="E3" s="545" t="s">
        <v>116</v>
      </c>
      <c r="F3" s="545" t="s">
        <v>111</v>
      </c>
      <c r="G3" s="545" t="s">
        <v>117</v>
      </c>
      <c r="H3" s="545" t="s">
        <v>112</v>
      </c>
      <c r="I3" s="545" t="s">
        <v>113</v>
      </c>
      <c r="J3" s="545" t="s">
        <v>114</v>
      </c>
      <c r="K3" s="545" t="s">
        <v>441</v>
      </c>
    </row>
    <row r="4" spans="1:11" ht="15" x14ac:dyDescent="0.25">
      <c r="A4" s="542"/>
      <c r="B4" s="543" t="s">
        <v>87</v>
      </c>
      <c r="C4" s="544" t="str">
        <f>'P. Sloquet Creek'!C5</f>
        <v>Maple Ridge</v>
      </c>
      <c r="E4" s="546"/>
      <c r="F4" s="547">
        <f>C51</f>
        <v>3.75</v>
      </c>
      <c r="G4" s="547">
        <f>(C40+C57+C45+C95)/4</f>
        <v>2.3571428571428572</v>
      </c>
      <c r="H4" s="547">
        <f>C34</f>
        <v>3</v>
      </c>
      <c r="I4" s="547">
        <f>C66</f>
        <v>2.8888888888888888</v>
      </c>
      <c r="J4" s="547">
        <f>(C9+C25+C113)/3</f>
        <v>3.6428571428571428</v>
      </c>
      <c r="K4" s="547">
        <f>(C77+C81+C88+C119)/4</f>
        <v>3.1166666666666667</v>
      </c>
    </row>
    <row r="5" spans="1:11" ht="15" x14ac:dyDescent="0.25">
      <c r="A5" s="542"/>
      <c r="B5" s="548" t="s">
        <v>5</v>
      </c>
      <c r="C5" s="544" t="str">
        <f>'P. Sloquet Creek'!C6</f>
        <v>Stave River, 092G09</v>
      </c>
    </row>
    <row r="6" spans="1:11" ht="15" x14ac:dyDescent="0.25">
      <c r="A6" s="542"/>
      <c r="B6" s="548" t="s">
        <v>6</v>
      </c>
      <c r="C6" s="544" t="str">
        <f>'P. Sloquet Creek'!C7</f>
        <v>92G.079</v>
      </c>
    </row>
    <row r="7" spans="1:11" ht="15" x14ac:dyDescent="0.25">
      <c r="A7" s="549"/>
      <c r="B7" s="550"/>
      <c r="C7" s="551"/>
    </row>
    <row r="8" spans="1:11" ht="19.5" thickBot="1" x14ac:dyDescent="0.3">
      <c r="A8" s="549"/>
      <c r="B8" s="552" t="str">
        <f>'P. Sloquet Creek'!C3</f>
        <v>Sloquet Creek</v>
      </c>
      <c r="C8" s="551"/>
    </row>
    <row r="9" spans="1:11" ht="15" x14ac:dyDescent="0.25">
      <c r="A9" s="428" t="s">
        <v>7</v>
      </c>
      <c r="B9" s="429" t="s">
        <v>206</v>
      </c>
      <c r="C9" s="553">
        <f>'P. Sloquet Creek'!I10</f>
        <v>3.0714285714285716</v>
      </c>
    </row>
    <row r="10" spans="1:11" ht="15" x14ac:dyDescent="0.25">
      <c r="A10" s="322" t="s">
        <v>119</v>
      </c>
      <c r="B10" s="168" t="s">
        <v>94</v>
      </c>
      <c r="C10" s="334">
        <f>'P. Sloquet Creek'!I11</f>
        <v>5</v>
      </c>
    </row>
    <row r="11" spans="1:11" ht="15" x14ac:dyDescent="0.25">
      <c r="A11" s="322" t="s">
        <v>120</v>
      </c>
      <c r="B11" s="168" t="s">
        <v>8</v>
      </c>
      <c r="C11" s="334">
        <f>'P. Sloquet Creek'!I12</f>
        <v>3</v>
      </c>
    </row>
    <row r="12" spans="1:11" ht="15" x14ac:dyDescent="0.25">
      <c r="A12" s="322" t="s">
        <v>121</v>
      </c>
      <c r="B12" s="168" t="s">
        <v>224</v>
      </c>
      <c r="C12" s="334">
        <f>'P. Sloquet Creek'!I13</f>
        <v>3</v>
      </c>
    </row>
    <row r="13" spans="1:11" ht="15" x14ac:dyDescent="0.25">
      <c r="A13" s="322" t="s">
        <v>122</v>
      </c>
      <c r="B13" s="168" t="s">
        <v>92</v>
      </c>
      <c r="C13" s="334">
        <f>'P. Sloquet Creek'!I14</f>
        <v>3</v>
      </c>
    </row>
    <row r="14" spans="1:11" ht="15" x14ac:dyDescent="0.25">
      <c r="A14" s="322" t="s">
        <v>123</v>
      </c>
      <c r="B14" s="168" t="s">
        <v>91</v>
      </c>
      <c r="C14" s="334">
        <f>'P. Sloquet Creek'!I15</f>
        <v>4</v>
      </c>
    </row>
    <row r="15" spans="1:11" ht="15" x14ac:dyDescent="0.25">
      <c r="A15" s="322" t="s">
        <v>124</v>
      </c>
      <c r="B15" s="168" t="s">
        <v>93</v>
      </c>
      <c r="C15" s="334">
        <f>'P. Sloquet Creek'!I16</f>
        <v>5</v>
      </c>
    </row>
    <row r="16" spans="1:11" ht="15" x14ac:dyDescent="0.25">
      <c r="A16" s="322" t="s">
        <v>125</v>
      </c>
      <c r="B16" s="168" t="s">
        <v>203</v>
      </c>
      <c r="C16" s="334">
        <f>'P. Sloquet Creek'!I17</f>
        <v>3</v>
      </c>
    </row>
    <row r="17" spans="1:3" ht="15" x14ac:dyDescent="0.25">
      <c r="A17" s="322" t="s">
        <v>126</v>
      </c>
      <c r="B17" s="168" t="s">
        <v>9</v>
      </c>
      <c r="C17" s="334">
        <f>'P. Sloquet Creek'!I18</f>
        <v>3</v>
      </c>
    </row>
    <row r="18" spans="1:3" ht="15" x14ac:dyDescent="0.25">
      <c r="A18" s="322" t="s">
        <v>127</v>
      </c>
      <c r="B18" s="168" t="s">
        <v>10</v>
      </c>
      <c r="C18" s="334">
        <f>'P. Sloquet Creek'!I19</f>
        <v>0</v>
      </c>
    </row>
    <row r="19" spans="1:3" ht="15" x14ac:dyDescent="0.25">
      <c r="A19" s="322" t="s">
        <v>128</v>
      </c>
      <c r="B19" s="168" t="s">
        <v>96</v>
      </c>
      <c r="C19" s="334">
        <f>'P. Sloquet Creek'!I20</f>
        <v>3</v>
      </c>
    </row>
    <row r="20" spans="1:3" x14ac:dyDescent="0.35">
      <c r="A20" s="322" t="s">
        <v>129</v>
      </c>
      <c r="B20" s="168" t="s">
        <v>225</v>
      </c>
      <c r="C20" s="334">
        <f>'P. Sloquet Creek'!I21</f>
        <v>2</v>
      </c>
    </row>
    <row r="21" spans="1:3" x14ac:dyDescent="0.35">
      <c r="A21" s="322" t="s">
        <v>130</v>
      </c>
      <c r="B21" s="168" t="s">
        <v>204</v>
      </c>
      <c r="C21" s="334">
        <f>'P. Sloquet Creek'!I22</f>
        <v>3</v>
      </c>
    </row>
    <row r="22" spans="1:3" x14ac:dyDescent="0.35">
      <c r="A22" s="322" t="s">
        <v>131</v>
      </c>
      <c r="B22" s="168" t="s">
        <v>90</v>
      </c>
      <c r="C22" s="334">
        <f>'P. Sloquet Creek'!I23</f>
        <v>1</v>
      </c>
    </row>
    <row r="23" spans="1:3" ht="29.5" thickBot="1" x14ac:dyDescent="0.4">
      <c r="A23" s="322" t="s">
        <v>132</v>
      </c>
      <c r="B23" s="323" t="s">
        <v>226</v>
      </c>
      <c r="C23" s="334">
        <f>'P. Sloquet Creek'!I24</f>
        <v>5</v>
      </c>
    </row>
    <row r="24" spans="1:3" ht="15" thickBot="1" x14ac:dyDescent="0.4">
      <c r="A24" s="554"/>
      <c r="B24" s="555"/>
      <c r="C24" s="436"/>
    </row>
    <row r="25" spans="1:3" x14ac:dyDescent="0.35">
      <c r="A25" s="437" t="s">
        <v>11</v>
      </c>
      <c r="B25" s="438" t="s">
        <v>12</v>
      </c>
      <c r="C25" s="556">
        <f>'P. Sloquet Creek'!I26</f>
        <v>2.8571428571428572</v>
      </c>
    </row>
    <row r="26" spans="1:3" x14ac:dyDescent="0.35">
      <c r="A26" s="325" t="s">
        <v>133</v>
      </c>
      <c r="B26" s="326" t="s">
        <v>13</v>
      </c>
      <c r="C26" s="327">
        <f>'P. Sloquet Creek'!I27</f>
        <v>2</v>
      </c>
    </row>
    <row r="27" spans="1:3" x14ac:dyDescent="0.35">
      <c r="A27" s="325" t="s">
        <v>134</v>
      </c>
      <c r="B27" s="326" t="s">
        <v>205</v>
      </c>
      <c r="C27" s="327">
        <f>'P. Sloquet Creek'!I28</f>
        <v>4</v>
      </c>
    </row>
    <row r="28" spans="1:3" x14ac:dyDescent="0.35">
      <c r="A28" s="325" t="s">
        <v>135</v>
      </c>
      <c r="B28" s="326" t="s">
        <v>14</v>
      </c>
      <c r="C28" s="327">
        <f>'P. Sloquet Creek'!I29</f>
        <v>0</v>
      </c>
    </row>
    <row r="29" spans="1:3" x14ac:dyDescent="0.35">
      <c r="A29" s="325" t="s">
        <v>136</v>
      </c>
      <c r="B29" s="326" t="s">
        <v>15</v>
      </c>
      <c r="C29" s="327">
        <f>'P. Sloquet Creek'!I30</f>
        <v>3</v>
      </c>
    </row>
    <row r="30" spans="1:3" x14ac:dyDescent="0.35">
      <c r="A30" s="325" t="s">
        <v>137</v>
      </c>
      <c r="B30" s="326" t="s">
        <v>16</v>
      </c>
      <c r="C30" s="327">
        <f>'P. Sloquet Creek'!I31</f>
        <v>3</v>
      </c>
    </row>
    <row r="31" spans="1:3" ht="29" x14ac:dyDescent="0.35">
      <c r="A31" s="325" t="s">
        <v>138</v>
      </c>
      <c r="B31" s="326" t="s">
        <v>207</v>
      </c>
      <c r="C31" s="327">
        <f>'P. Sloquet Creek'!I32</f>
        <v>4</v>
      </c>
    </row>
    <row r="32" spans="1:3" ht="15" thickBot="1" x14ac:dyDescent="0.4">
      <c r="A32" s="325" t="s">
        <v>139</v>
      </c>
      <c r="B32" s="557" t="s">
        <v>17</v>
      </c>
      <c r="C32" s="442">
        <f>'P. Sloquet Creek'!I33</f>
        <v>4</v>
      </c>
    </row>
    <row r="33" spans="1:3" ht="15" thickBot="1" x14ac:dyDescent="0.4">
      <c r="A33" s="554"/>
      <c r="B33" s="555"/>
      <c r="C33" s="436"/>
    </row>
    <row r="34" spans="1:3" x14ac:dyDescent="0.35">
      <c r="A34" s="443" t="s">
        <v>18</v>
      </c>
      <c r="B34" s="444" t="s">
        <v>19</v>
      </c>
      <c r="C34" s="558">
        <f>'P. Sloquet Creek'!I35</f>
        <v>3</v>
      </c>
    </row>
    <row r="35" spans="1:3" x14ac:dyDescent="0.35">
      <c r="A35" s="401" t="s">
        <v>140</v>
      </c>
      <c r="B35" s="402" t="s">
        <v>97</v>
      </c>
      <c r="C35" s="182">
        <f>'P. Sloquet Creek'!I36</f>
        <v>2</v>
      </c>
    </row>
    <row r="36" spans="1:3" x14ac:dyDescent="0.35">
      <c r="A36" s="401" t="s">
        <v>141</v>
      </c>
      <c r="B36" s="402" t="s">
        <v>20</v>
      </c>
      <c r="C36" s="182">
        <f>'P. Sloquet Creek'!I37</f>
        <v>4</v>
      </c>
    </row>
    <row r="37" spans="1:3" x14ac:dyDescent="0.35">
      <c r="A37" s="401" t="s">
        <v>142</v>
      </c>
      <c r="B37" s="402" t="s">
        <v>21</v>
      </c>
      <c r="C37" s="182">
        <f>'P. Sloquet Creek'!I38</f>
        <v>3</v>
      </c>
    </row>
    <row r="38" spans="1:3" ht="15" thickBot="1" x14ac:dyDescent="0.4">
      <c r="A38" s="401" t="s">
        <v>143</v>
      </c>
      <c r="B38" s="404" t="s">
        <v>86</v>
      </c>
      <c r="C38" s="151">
        <f>'P. Sloquet Creek'!I39</f>
        <v>3</v>
      </c>
    </row>
    <row r="39" spans="1:3" ht="15" thickBot="1" x14ac:dyDescent="0.4">
      <c r="A39" s="554"/>
      <c r="B39" s="555"/>
      <c r="C39" s="450"/>
    </row>
    <row r="40" spans="1:3" ht="29" x14ac:dyDescent="0.35">
      <c r="A40" s="131" t="s">
        <v>22</v>
      </c>
      <c r="B40" s="132" t="s">
        <v>227</v>
      </c>
      <c r="C40" s="559">
        <f>'P. Sloquet Creek'!I41</f>
        <v>3</v>
      </c>
    </row>
    <row r="41" spans="1:3" x14ac:dyDescent="0.35">
      <c r="A41" s="328" t="s">
        <v>144</v>
      </c>
      <c r="B41" s="329" t="s">
        <v>23</v>
      </c>
      <c r="C41" s="330">
        <f>'P. Sloquet Creek'!I42</f>
        <v>3</v>
      </c>
    </row>
    <row r="42" spans="1:3" ht="29" x14ac:dyDescent="0.35">
      <c r="A42" s="328" t="s">
        <v>145</v>
      </c>
      <c r="B42" s="329" t="s">
        <v>228</v>
      </c>
      <c r="C42" s="330">
        <f>'P. Sloquet Creek'!I43</f>
        <v>3</v>
      </c>
    </row>
    <row r="43" spans="1:3" ht="15" thickBot="1" x14ac:dyDescent="0.4">
      <c r="A43" s="328" t="s">
        <v>146</v>
      </c>
      <c r="B43" s="335" t="s">
        <v>24</v>
      </c>
      <c r="C43" s="336">
        <f>'P. Sloquet Creek'!I44</f>
        <v>3</v>
      </c>
    </row>
    <row r="44" spans="1:3" ht="15" thickBot="1" x14ac:dyDescent="0.4">
      <c r="A44" s="554"/>
      <c r="B44" s="555"/>
      <c r="C44" s="436"/>
    </row>
    <row r="45" spans="1:3" x14ac:dyDescent="0.35">
      <c r="A45" s="452" t="s">
        <v>25</v>
      </c>
      <c r="B45" s="453" t="s">
        <v>26</v>
      </c>
      <c r="C45" s="560">
        <f>'P. Sloquet Creek'!I44</f>
        <v>3</v>
      </c>
    </row>
    <row r="46" spans="1:3" x14ac:dyDescent="0.35">
      <c r="A46" s="561" t="s">
        <v>147</v>
      </c>
      <c r="B46" s="562" t="s">
        <v>208</v>
      </c>
      <c r="C46" s="186">
        <f>'P. Sloquet Creek'!I45</f>
        <v>0</v>
      </c>
    </row>
    <row r="47" spans="1:3" x14ac:dyDescent="0.35">
      <c r="A47" s="561" t="s">
        <v>148</v>
      </c>
      <c r="B47" s="562" t="s">
        <v>209</v>
      </c>
      <c r="C47" s="186">
        <f>'P. Sloquet Creek'!I46</f>
        <v>3.5</v>
      </c>
    </row>
    <row r="48" spans="1:3" x14ac:dyDescent="0.35">
      <c r="A48" s="561" t="s">
        <v>149</v>
      </c>
      <c r="B48" s="562" t="s">
        <v>27</v>
      </c>
      <c r="C48" s="186">
        <f>'P. Sloquet Creek'!I47</f>
        <v>3</v>
      </c>
    </row>
    <row r="49" spans="1:3" ht="15" thickBot="1" x14ac:dyDescent="0.4">
      <c r="A49" s="561" t="s">
        <v>150</v>
      </c>
      <c r="B49" s="563" t="s">
        <v>210</v>
      </c>
      <c r="C49" s="173">
        <f>'P. Sloquet Creek'!I48</f>
        <v>3</v>
      </c>
    </row>
    <row r="50" spans="1:3" ht="15" thickBot="1" x14ac:dyDescent="0.4">
      <c r="A50" s="554"/>
      <c r="B50" s="555"/>
      <c r="C50" s="436"/>
    </row>
    <row r="51" spans="1:3" x14ac:dyDescent="0.35">
      <c r="A51" s="457" t="s">
        <v>28</v>
      </c>
      <c r="B51" s="458" t="s">
        <v>29</v>
      </c>
      <c r="C51" s="564">
        <f>'P. Sloquet Creek'!I52</f>
        <v>3.75</v>
      </c>
    </row>
    <row r="52" spans="1:3" x14ac:dyDescent="0.35">
      <c r="A52" s="565" t="s">
        <v>151</v>
      </c>
      <c r="B52" s="566" t="s">
        <v>30</v>
      </c>
      <c r="C52" s="167">
        <f>'P. Sloquet Creek'!I53</f>
        <v>5</v>
      </c>
    </row>
    <row r="53" spans="1:3" x14ac:dyDescent="0.35">
      <c r="A53" s="565" t="s">
        <v>152</v>
      </c>
      <c r="B53" s="566" t="s">
        <v>31</v>
      </c>
      <c r="C53" s="167">
        <f>'P. Sloquet Creek'!I54</f>
        <v>5</v>
      </c>
    </row>
    <row r="54" spans="1:3" x14ac:dyDescent="0.35">
      <c r="A54" s="565" t="s">
        <v>153</v>
      </c>
      <c r="B54" s="566" t="s">
        <v>32</v>
      </c>
      <c r="C54" s="167">
        <f>'P. Sloquet Creek'!I55</f>
        <v>0</v>
      </c>
    </row>
    <row r="55" spans="1:3" ht="15" thickBot="1" x14ac:dyDescent="0.4">
      <c r="A55" s="565" t="s">
        <v>154</v>
      </c>
      <c r="B55" s="567" t="s">
        <v>33</v>
      </c>
      <c r="C55" s="464">
        <f>'P. Sloquet Creek'!I56</f>
        <v>5</v>
      </c>
    </row>
    <row r="56" spans="1:3" ht="15" thickBot="1" x14ac:dyDescent="0.4">
      <c r="A56" s="554"/>
      <c r="B56" s="555"/>
      <c r="C56" s="436"/>
    </row>
    <row r="57" spans="1:3" x14ac:dyDescent="0.35">
      <c r="A57" s="465" t="s">
        <v>34</v>
      </c>
      <c r="B57" s="466" t="s">
        <v>211</v>
      </c>
      <c r="C57" s="568">
        <f>'P. Sloquet Creek'!I58</f>
        <v>3.4285714285714284</v>
      </c>
    </row>
    <row r="58" spans="1:3" x14ac:dyDescent="0.35">
      <c r="A58" s="331" t="s">
        <v>155</v>
      </c>
      <c r="B58" s="332" t="s">
        <v>35</v>
      </c>
      <c r="C58" s="333">
        <f>'P. Sloquet Creek'!I59</f>
        <v>3</v>
      </c>
    </row>
    <row r="59" spans="1:3" x14ac:dyDescent="0.35">
      <c r="A59" s="331" t="s">
        <v>156</v>
      </c>
      <c r="B59" s="332" t="s">
        <v>212</v>
      </c>
      <c r="C59" s="333">
        <f>'P. Sloquet Creek'!I60</f>
        <v>3</v>
      </c>
    </row>
    <row r="60" spans="1:3" x14ac:dyDescent="0.35">
      <c r="A60" s="331" t="s">
        <v>157</v>
      </c>
      <c r="B60" s="332" t="s">
        <v>98</v>
      </c>
      <c r="C60" s="333">
        <f>'P. Sloquet Creek'!I61</f>
        <v>3</v>
      </c>
    </row>
    <row r="61" spans="1:3" x14ac:dyDescent="0.35">
      <c r="A61" s="331" t="s">
        <v>158</v>
      </c>
      <c r="B61" s="332" t="s">
        <v>36</v>
      </c>
      <c r="C61" s="333">
        <f>'P. Sloquet Creek'!I62</f>
        <v>4</v>
      </c>
    </row>
    <row r="62" spans="1:3" x14ac:dyDescent="0.35">
      <c r="A62" s="331" t="s">
        <v>159</v>
      </c>
      <c r="B62" s="332" t="s">
        <v>37</v>
      </c>
      <c r="C62" s="333">
        <f>'P. Sloquet Creek'!I63</f>
        <v>3</v>
      </c>
    </row>
    <row r="63" spans="1:3" x14ac:dyDescent="0.35">
      <c r="A63" s="331" t="s">
        <v>160</v>
      </c>
      <c r="B63" s="332" t="s">
        <v>38</v>
      </c>
      <c r="C63" s="333">
        <f>'P. Sloquet Creek'!I64</f>
        <v>3</v>
      </c>
    </row>
    <row r="64" spans="1:3" ht="15" thickBot="1" x14ac:dyDescent="0.4">
      <c r="A64" s="331" t="s">
        <v>161</v>
      </c>
      <c r="B64" s="569" t="s">
        <v>39</v>
      </c>
      <c r="C64" s="145">
        <f>'P. Sloquet Creek'!I65</f>
        <v>5</v>
      </c>
    </row>
    <row r="65" spans="1:3" ht="15" thickBot="1" x14ac:dyDescent="0.4">
      <c r="A65" s="554"/>
      <c r="B65" s="555"/>
      <c r="C65" s="436"/>
    </row>
    <row r="66" spans="1:3" x14ac:dyDescent="0.35">
      <c r="A66" s="469" t="s">
        <v>40</v>
      </c>
      <c r="B66" s="470" t="s">
        <v>41</v>
      </c>
      <c r="C66" s="570">
        <f>'P. Sloquet Creek'!I67</f>
        <v>2.8888888888888888</v>
      </c>
    </row>
    <row r="67" spans="1:3" x14ac:dyDescent="0.35">
      <c r="A67" s="338" t="s">
        <v>162</v>
      </c>
      <c r="B67" s="139" t="s">
        <v>42</v>
      </c>
      <c r="C67" s="142">
        <f>'P. Sloquet Creek'!I68</f>
        <v>1</v>
      </c>
    </row>
    <row r="68" spans="1:3" x14ac:dyDescent="0.35">
      <c r="A68" s="338" t="s">
        <v>163</v>
      </c>
      <c r="B68" s="139" t="s">
        <v>99</v>
      </c>
      <c r="C68" s="142">
        <f>'P. Sloquet Creek'!I69</f>
        <v>1</v>
      </c>
    </row>
    <row r="69" spans="1:3" x14ac:dyDescent="0.35">
      <c r="A69" s="338" t="s">
        <v>164</v>
      </c>
      <c r="B69" s="139" t="s">
        <v>43</v>
      </c>
      <c r="C69" s="142">
        <f>'P. Sloquet Creek'!I70</f>
        <v>4</v>
      </c>
    </row>
    <row r="70" spans="1:3" x14ac:dyDescent="0.35">
      <c r="A70" s="338" t="s">
        <v>165</v>
      </c>
      <c r="B70" s="139" t="s">
        <v>44</v>
      </c>
      <c r="C70" s="142">
        <f>'P. Sloquet Creek'!I71</f>
        <v>3</v>
      </c>
    </row>
    <row r="71" spans="1:3" x14ac:dyDescent="0.35">
      <c r="A71" s="338" t="s">
        <v>166</v>
      </c>
      <c r="B71" s="139" t="s">
        <v>100</v>
      </c>
      <c r="C71" s="142">
        <f>'P. Sloquet Creek'!I72</f>
        <v>5</v>
      </c>
    </row>
    <row r="72" spans="1:3" x14ac:dyDescent="0.35">
      <c r="A72" s="338" t="s">
        <v>167</v>
      </c>
      <c r="B72" s="339" t="s">
        <v>45</v>
      </c>
      <c r="C72" s="142">
        <f>'P. Sloquet Creek'!I73</f>
        <v>3</v>
      </c>
    </row>
    <row r="73" spans="1:3" ht="29" x14ac:dyDescent="0.35">
      <c r="A73" s="338" t="s">
        <v>232</v>
      </c>
      <c r="B73" s="339" t="s">
        <v>233</v>
      </c>
      <c r="C73" s="142">
        <f>'P. Sloquet Creek'!I74</f>
        <v>3</v>
      </c>
    </row>
    <row r="74" spans="1:3" ht="29" x14ac:dyDescent="0.35">
      <c r="A74" s="338" t="s">
        <v>234</v>
      </c>
      <c r="B74" s="139" t="s">
        <v>235</v>
      </c>
      <c r="C74" s="142">
        <f>'P. Sloquet Creek'!I75</f>
        <v>3</v>
      </c>
    </row>
    <row r="75" spans="1:3" ht="15" thickBot="1" x14ac:dyDescent="0.4">
      <c r="A75" s="338" t="s">
        <v>236</v>
      </c>
      <c r="B75" s="397" t="s">
        <v>237</v>
      </c>
      <c r="C75" s="142">
        <f>'P. Sloquet Creek'!I76</f>
        <v>3</v>
      </c>
    </row>
    <row r="76" spans="1:3" ht="15" thickBot="1" x14ac:dyDescent="0.4">
      <c r="A76" s="554"/>
      <c r="B76" s="555"/>
      <c r="C76" s="450"/>
    </row>
    <row r="77" spans="1:3" x14ac:dyDescent="0.35">
      <c r="A77" s="475" t="s">
        <v>46</v>
      </c>
      <c r="B77" s="476" t="s">
        <v>47</v>
      </c>
      <c r="C77" s="571">
        <f>'P. Sloquet Creek'!I78</f>
        <v>5</v>
      </c>
    </row>
    <row r="78" spans="1:3" x14ac:dyDescent="0.35">
      <c r="A78" s="572" t="s">
        <v>168</v>
      </c>
      <c r="B78" s="573" t="s">
        <v>213</v>
      </c>
      <c r="C78" s="164">
        <f>'P. Sloquet Creek'!I79</f>
        <v>5</v>
      </c>
    </row>
    <row r="79" spans="1:3" ht="15" thickBot="1" x14ac:dyDescent="0.4">
      <c r="A79" s="572" t="s">
        <v>169</v>
      </c>
      <c r="B79" s="574" t="s">
        <v>48</v>
      </c>
      <c r="C79" s="483">
        <f>'P. Sloquet Creek'!I80</f>
        <v>5</v>
      </c>
    </row>
    <row r="80" spans="1:3" ht="15" thickBot="1" x14ac:dyDescent="0.4">
      <c r="A80" s="554"/>
      <c r="B80" s="555"/>
      <c r="C80" s="436"/>
    </row>
    <row r="81" spans="1:3" x14ac:dyDescent="0.35">
      <c r="A81" s="428" t="s">
        <v>49</v>
      </c>
      <c r="B81" s="429" t="s">
        <v>50</v>
      </c>
      <c r="C81" s="553">
        <f>'P. Sloquet Creek'!I82</f>
        <v>2.8</v>
      </c>
    </row>
    <row r="82" spans="1:3" x14ac:dyDescent="0.35">
      <c r="A82" s="322" t="s">
        <v>170</v>
      </c>
      <c r="B82" s="168" t="s">
        <v>214</v>
      </c>
      <c r="C82" s="334">
        <f>'P. Sloquet Creek'!I83</f>
        <v>0</v>
      </c>
    </row>
    <row r="83" spans="1:3" x14ac:dyDescent="0.35">
      <c r="A83" s="322" t="s">
        <v>171</v>
      </c>
      <c r="B83" s="168" t="s">
        <v>51</v>
      </c>
      <c r="C83" s="334">
        <f>'P. Sloquet Creek'!I84</f>
        <v>4</v>
      </c>
    </row>
    <row r="84" spans="1:3" x14ac:dyDescent="0.35">
      <c r="A84" s="322" t="s">
        <v>201</v>
      </c>
      <c r="B84" s="168" t="s">
        <v>52</v>
      </c>
      <c r="C84" s="334">
        <f>'P. Sloquet Creek'!I85</f>
        <v>4</v>
      </c>
    </row>
    <row r="85" spans="1:3" x14ac:dyDescent="0.35">
      <c r="A85" s="322" t="s">
        <v>172</v>
      </c>
      <c r="B85" s="215" t="s">
        <v>53</v>
      </c>
      <c r="C85" s="334">
        <f>'P. Sloquet Creek'!I86</f>
        <v>3</v>
      </c>
    </row>
    <row r="86" spans="1:3" ht="15" thickBot="1" x14ac:dyDescent="0.4">
      <c r="A86" s="322" t="s">
        <v>173</v>
      </c>
      <c r="B86" s="323" t="s">
        <v>215</v>
      </c>
      <c r="C86" s="324">
        <f>'P. Sloquet Creek'!I87</f>
        <v>3</v>
      </c>
    </row>
    <row r="87" spans="1:3" ht="15" thickBot="1" x14ac:dyDescent="0.4">
      <c r="A87" s="554"/>
      <c r="B87" s="555"/>
      <c r="C87" s="436"/>
    </row>
    <row r="88" spans="1:3" x14ac:dyDescent="0.35">
      <c r="A88" s="437" t="s">
        <v>54</v>
      </c>
      <c r="B88" s="438" t="s">
        <v>55</v>
      </c>
      <c r="C88" s="556">
        <f>'P. Sloquet Creek'!I89</f>
        <v>3</v>
      </c>
    </row>
    <row r="89" spans="1:3" x14ac:dyDescent="0.35">
      <c r="A89" s="325" t="s">
        <v>174</v>
      </c>
      <c r="B89" s="326" t="s">
        <v>56</v>
      </c>
      <c r="C89" s="327">
        <f>'P. Sloquet Creek'!I90</f>
        <v>4</v>
      </c>
    </row>
    <row r="90" spans="1:3" x14ac:dyDescent="0.35">
      <c r="A90" s="325" t="s">
        <v>175</v>
      </c>
      <c r="B90" s="326" t="s">
        <v>101</v>
      </c>
      <c r="C90" s="327">
        <f>'P. Sloquet Creek'!I91</f>
        <v>2</v>
      </c>
    </row>
    <row r="91" spans="1:3" x14ac:dyDescent="0.35">
      <c r="A91" s="325" t="s">
        <v>202</v>
      </c>
      <c r="B91" s="326" t="s">
        <v>57</v>
      </c>
      <c r="C91" s="327">
        <f>'P. Sloquet Creek'!I92</f>
        <v>3</v>
      </c>
    </row>
    <row r="92" spans="1:3" x14ac:dyDescent="0.35">
      <c r="A92" s="325" t="s">
        <v>176</v>
      </c>
      <c r="B92" s="326" t="s">
        <v>58</v>
      </c>
      <c r="C92" s="327">
        <f>'P. Sloquet Creek'!I93</f>
        <v>3</v>
      </c>
    </row>
    <row r="93" spans="1:3" ht="15" thickBot="1" x14ac:dyDescent="0.4">
      <c r="A93" s="325" t="s">
        <v>177</v>
      </c>
      <c r="B93" s="557" t="s">
        <v>59</v>
      </c>
      <c r="C93" s="442">
        <f>'P. Sloquet Creek'!I94</f>
        <v>3</v>
      </c>
    </row>
    <row r="94" spans="1:3" ht="15" thickBot="1" x14ac:dyDescent="0.4">
      <c r="A94" s="554"/>
      <c r="B94" s="555"/>
      <c r="C94" s="436"/>
    </row>
    <row r="95" spans="1:3" x14ac:dyDescent="0.35">
      <c r="A95" s="443" t="s">
        <v>60</v>
      </c>
      <c r="B95" s="444" t="s">
        <v>220</v>
      </c>
      <c r="C95" s="558">
        <f>'P. Sloquet Creek'!I96</f>
        <v>0</v>
      </c>
    </row>
    <row r="96" spans="1:3" x14ac:dyDescent="0.35">
      <c r="A96" s="401" t="s">
        <v>178</v>
      </c>
      <c r="B96" s="402" t="s">
        <v>216</v>
      </c>
      <c r="C96" s="182">
        <f>'P. Sloquet Creek'!I97</f>
        <v>0</v>
      </c>
    </row>
    <row r="97" spans="1:3" x14ac:dyDescent="0.35">
      <c r="A97" s="401" t="s">
        <v>179</v>
      </c>
      <c r="B97" s="402" t="s">
        <v>217</v>
      </c>
      <c r="C97" s="182">
        <f>'P. Sloquet Creek'!I98</f>
        <v>0</v>
      </c>
    </row>
    <row r="98" spans="1:3" x14ac:dyDescent="0.35">
      <c r="A98" s="401" t="s">
        <v>180</v>
      </c>
      <c r="B98" s="402" t="s">
        <v>218</v>
      </c>
      <c r="C98" s="182">
        <f>'P. Sloquet Creek'!I99</f>
        <v>0</v>
      </c>
    </row>
    <row r="99" spans="1:3" x14ac:dyDescent="0.35">
      <c r="A99" s="401" t="s">
        <v>181</v>
      </c>
      <c r="B99" s="402" t="s">
        <v>219</v>
      </c>
      <c r="C99" s="182">
        <f>'P. Sloquet Creek'!I100</f>
        <v>0</v>
      </c>
    </row>
    <row r="100" spans="1:3" x14ac:dyDescent="0.35">
      <c r="A100" s="401" t="s">
        <v>182</v>
      </c>
      <c r="B100" s="402" t="s">
        <v>221</v>
      </c>
      <c r="C100" s="182">
        <f>'P. Sloquet Creek'!I101</f>
        <v>0</v>
      </c>
    </row>
    <row r="101" spans="1:3" x14ac:dyDescent="0.35">
      <c r="A101" s="401" t="s">
        <v>183</v>
      </c>
      <c r="B101" s="402" t="s">
        <v>61</v>
      </c>
      <c r="C101" s="182">
        <f>'P. Sloquet Creek'!I102</f>
        <v>0</v>
      </c>
    </row>
    <row r="102" spans="1:3" x14ac:dyDescent="0.35">
      <c r="A102" s="401" t="s">
        <v>184</v>
      </c>
      <c r="B102" s="402" t="s">
        <v>222</v>
      </c>
      <c r="C102" s="182">
        <f>'P. Sloquet Creek'!I103</f>
        <v>0</v>
      </c>
    </row>
    <row r="103" spans="1:3" x14ac:dyDescent="0.35">
      <c r="A103" s="401" t="s">
        <v>185</v>
      </c>
      <c r="B103" s="402" t="s">
        <v>62</v>
      </c>
      <c r="C103" s="182">
        <f>'P. Sloquet Creek'!I104</f>
        <v>0</v>
      </c>
    </row>
    <row r="104" spans="1:3" x14ac:dyDescent="0.35">
      <c r="A104" s="401" t="s">
        <v>186</v>
      </c>
      <c r="B104" s="402" t="s">
        <v>63</v>
      </c>
      <c r="C104" s="182">
        <f>'P. Sloquet Creek'!I105</f>
        <v>0</v>
      </c>
    </row>
    <row r="105" spans="1:3" x14ac:dyDescent="0.35">
      <c r="A105" s="401" t="s">
        <v>187</v>
      </c>
      <c r="B105" s="402" t="s">
        <v>64</v>
      </c>
      <c r="C105" s="182">
        <f>'P. Sloquet Creek'!I106</f>
        <v>0</v>
      </c>
    </row>
    <row r="106" spans="1:3" x14ac:dyDescent="0.35">
      <c r="A106" s="401" t="s">
        <v>188</v>
      </c>
      <c r="B106" s="402" t="s">
        <v>65</v>
      </c>
      <c r="C106" s="182">
        <f>'P. Sloquet Creek'!I107</f>
        <v>0</v>
      </c>
    </row>
    <row r="107" spans="1:3" x14ac:dyDescent="0.35">
      <c r="A107" s="401" t="s">
        <v>189</v>
      </c>
      <c r="B107" s="402" t="s">
        <v>95</v>
      </c>
      <c r="C107" s="182">
        <f>'P. Sloquet Creek'!I108</f>
        <v>0</v>
      </c>
    </row>
    <row r="108" spans="1:3" x14ac:dyDescent="0.35">
      <c r="A108" s="401" t="s">
        <v>190</v>
      </c>
      <c r="B108" s="402" t="s">
        <v>66</v>
      </c>
      <c r="C108" s="182">
        <f>'P. Sloquet Creek'!I109</f>
        <v>0</v>
      </c>
    </row>
    <row r="109" spans="1:3" x14ac:dyDescent="0.35">
      <c r="A109" s="401" t="s">
        <v>191</v>
      </c>
      <c r="B109" s="402" t="s">
        <v>67</v>
      </c>
      <c r="C109" s="182">
        <f>'P. Sloquet Creek'!I110</f>
        <v>0</v>
      </c>
    </row>
    <row r="110" spans="1:3" x14ac:dyDescent="0.35">
      <c r="A110" s="401" t="s">
        <v>192</v>
      </c>
      <c r="B110" s="402" t="s">
        <v>68</v>
      </c>
      <c r="C110" s="182">
        <f>'P. Sloquet Creek'!I111</f>
        <v>0</v>
      </c>
    </row>
    <row r="111" spans="1:3" ht="15" thickBot="1" x14ac:dyDescent="0.4">
      <c r="A111" s="401" t="s">
        <v>193</v>
      </c>
      <c r="B111" s="404" t="s">
        <v>69</v>
      </c>
      <c r="C111" s="151">
        <f>'P. Sloquet Creek'!I112</f>
        <v>0</v>
      </c>
    </row>
    <row r="112" spans="1:3" ht="15" thickBot="1" x14ac:dyDescent="0.4">
      <c r="A112" s="554"/>
      <c r="B112" s="555"/>
      <c r="C112" s="436"/>
    </row>
    <row r="113" spans="1:3" x14ac:dyDescent="0.35">
      <c r="A113" s="131" t="s">
        <v>70</v>
      </c>
      <c r="B113" s="132" t="s">
        <v>85</v>
      </c>
      <c r="C113" s="559">
        <f>'P. Sloquet Creek'!I114</f>
        <v>5</v>
      </c>
    </row>
    <row r="114" spans="1:3" ht="43.5" x14ac:dyDescent="0.35">
      <c r="A114" s="328" t="s">
        <v>194</v>
      </c>
      <c r="B114" s="329" t="s">
        <v>229</v>
      </c>
      <c r="C114" s="330">
        <f>'P. Sloquet Creek'!I115</f>
        <v>5</v>
      </c>
    </row>
    <row r="115" spans="1:3" ht="43.5" x14ac:dyDescent="0.35">
      <c r="A115" s="328" t="s">
        <v>195</v>
      </c>
      <c r="B115" s="329" t="s">
        <v>230</v>
      </c>
      <c r="C115" s="330">
        <f>'P. Sloquet Creek'!I116</f>
        <v>5</v>
      </c>
    </row>
    <row r="116" spans="1:3" x14ac:dyDescent="0.35">
      <c r="A116" s="328" t="s">
        <v>196</v>
      </c>
      <c r="B116" s="329" t="s">
        <v>71</v>
      </c>
      <c r="C116" s="330">
        <f>'P. Sloquet Creek'!I117</f>
        <v>5</v>
      </c>
    </row>
    <row r="117" spans="1:3" ht="29.5" thickBot="1" x14ac:dyDescent="0.4">
      <c r="A117" s="328" t="s">
        <v>197</v>
      </c>
      <c r="B117" s="335" t="s">
        <v>231</v>
      </c>
      <c r="C117" s="336">
        <f>'P. Sloquet Creek'!I118</f>
        <v>5</v>
      </c>
    </row>
    <row r="118" spans="1:3" ht="15" thickBot="1" x14ac:dyDescent="0.4">
      <c r="A118" s="554"/>
      <c r="B118" s="555"/>
      <c r="C118" s="436"/>
    </row>
    <row r="119" spans="1:3" x14ac:dyDescent="0.35">
      <c r="A119" s="452" t="s">
        <v>72</v>
      </c>
      <c r="B119" s="453" t="s">
        <v>73</v>
      </c>
      <c r="C119" s="560">
        <f>'P. Sloquet Creek'!I120</f>
        <v>1.6666666666666667</v>
      </c>
    </row>
    <row r="120" spans="1:3" x14ac:dyDescent="0.35">
      <c r="A120" s="561" t="s">
        <v>198</v>
      </c>
      <c r="B120" s="562"/>
      <c r="C120" s="186">
        <f>'P. Sloquet Creek'!I121</f>
        <v>2</v>
      </c>
    </row>
    <row r="121" spans="1:3" x14ac:dyDescent="0.35">
      <c r="A121" s="561" t="s">
        <v>199</v>
      </c>
      <c r="B121" s="562"/>
      <c r="C121" s="186">
        <f>'P. Sloquet Creek'!I122</f>
        <v>2</v>
      </c>
    </row>
    <row r="122" spans="1:3" ht="15" thickBot="1" x14ac:dyDescent="0.4">
      <c r="A122" s="561" t="s">
        <v>200</v>
      </c>
      <c r="B122" s="563"/>
      <c r="C122" s="173">
        <f>'P. Sloquet Creek'!I123</f>
        <v>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topLeftCell="A2" zoomScaleNormal="100" zoomScaleSheetLayoutView="100" workbookViewId="0">
      <selection activeCell="A2" sqref="A2"/>
    </sheetView>
  </sheetViews>
  <sheetFormatPr defaultColWidth="8.81640625" defaultRowHeight="14.5" x14ac:dyDescent="0.35"/>
  <cols>
    <col min="1" max="1" width="5.453125" style="123" customWidth="1"/>
    <col min="2" max="2" width="45.7265625" style="171" customWidth="1"/>
    <col min="3" max="3" width="57.1796875" style="123" customWidth="1"/>
    <col min="4" max="4" width="12.7265625" style="123" hidden="1" customWidth="1"/>
    <col min="5" max="5" width="22.26953125" style="123" hidden="1" customWidth="1"/>
    <col min="6" max="6" width="18.1796875" style="123" hidden="1" customWidth="1"/>
    <col min="7" max="7" width="24.81640625" style="123" hidden="1" customWidth="1"/>
    <col min="8" max="8" width="76.453125" style="171" hidden="1" customWidth="1"/>
    <col min="9" max="9" width="12" style="490" customWidth="1"/>
    <col min="10" max="10" width="8.81640625" style="123"/>
    <col min="11" max="11" width="8.81640625" style="123" customWidth="1"/>
    <col min="12" max="16384" width="8.8164062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s="2" customFormat="1" ht="45.75" customHeight="1" x14ac:dyDescent="0.25">
      <c r="A2" s="316"/>
      <c r="B2" s="316" t="s">
        <v>1099</v>
      </c>
      <c r="C2" s="316" t="s">
        <v>0</v>
      </c>
      <c r="D2" s="316" t="s">
        <v>1</v>
      </c>
      <c r="E2" s="316" t="s">
        <v>2</v>
      </c>
      <c r="F2" s="316" t="s">
        <v>3</v>
      </c>
      <c r="G2" s="316" t="s">
        <v>4</v>
      </c>
      <c r="H2" s="316" t="s">
        <v>75</v>
      </c>
      <c r="I2" s="317" t="s">
        <v>103</v>
      </c>
    </row>
    <row r="3" spans="1:9" s="488" customFormat="1" ht="15" x14ac:dyDescent="0.25">
      <c r="A3" s="598"/>
      <c r="B3" s="598" t="s">
        <v>279</v>
      </c>
      <c r="C3" s="599" t="s">
        <v>409</v>
      </c>
      <c r="I3" s="598"/>
    </row>
    <row r="4" spans="1:9" s="488" customFormat="1" ht="15" x14ac:dyDescent="0.25">
      <c r="A4" s="598"/>
      <c r="B4" s="598" t="s">
        <v>280</v>
      </c>
      <c r="C4" s="599" t="s">
        <v>381</v>
      </c>
      <c r="I4" s="598"/>
    </row>
    <row r="5" spans="1:9" s="488" customFormat="1" ht="15" x14ac:dyDescent="0.25">
      <c r="A5" s="598"/>
      <c r="B5" s="598" t="s">
        <v>246</v>
      </c>
      <c r="C5" s="599" t="s">
        <v>285</v>
      </c>
      <c r="I5" s="598"/>
    </row>
    <row r="6" spans="1:9" s="488" customFormat="1" ht="15" x14ac:dyDescent="0.25">
      <c r="A6" s="600"/>
      <c r="B6" s="600" t="s">
        <v>247</v>
      </c>
      <c r="C6" s="599" t="s">
        <v>1065</v>
      </c>
      <c r="I6" s="600"/>
    </row>
    <row r="7" spans="1:9" s="488" customFormat="1" ht="15" x14ac:dyDescent="0.25">
      <c r="A7" s="600"/>
      <c r="B7" s="600" t="s">
        <v>6</v>
      </c>
      <c r="C7" s="599" t="s">
        <v>1066</v>
      </c>
      <c r="I7" s="600"/>
    </row>
    <row r="8" spans="1:9" s="488" customFormat="1" ht="15" x14ac:dyDescent="0.25">
      <c r="B8" s="396"/>
    </row>
    <row r="9" spans="1:9" s="488" customFormat="1" ht="19.5" thickBot="1" x14ac:dyDescent="0.3">
      <c r="B9" s="601" t="str">
        <f>C3</f>
        <v>Sphaler Creek</v>
      </c>
    </row>
    <row r="10" spans="1:9" ht="15" x14ac:dyDescent="0.25">
      <c r="A10" s="428" t="s">
        <v>7</v>
      </c>
      <c r="B10" s="429" t="s">
        <v>206</v>
      </c>
      <c r="C10" s="431"/>
      <c r="D10" s="430"/>
      <c r="E10" s="430"/>
      <c r="F10" s="430"/>
      <c r="G10" s="430"/>
      <c r="H10" s="431"/>
      <c r="I10" s="432">
        <f>SUM(I11:I24)/14</f>
        <v>2.4285714285714284</v>
      </c>
    </row>
    <row r="11" spans="1:9" ht="30" x14ac:dyDescent="0.25">
      <c r="A11" s="322" t="s">
        <v>119</v>
      </c>
      <c r="B11" s="168" t="s">
        <v>94</v>
      </c>
      <c r="C11" s="138" t="s">
        <v>501</v>
      </c>
      <c r="D11" s="137"/>
      <c r="E11" s="137"/>
      <c r="F11" s="137"/>
      <c r="G11" s="137"/>
      <c r="H11" s="138"/>
      <c r="I11" s="334">
        <v>3</v>
      </c>
    </row>
    <row r="12" spans="1:9" ht="15" x14ac:dyDescent="0.25">
      <c r="A12" s="322" t="s">
        <v>120</v>
      </c>
      <c r="B12" s="138" t="s">
        <v>8</v>
      </c>
      <c r="C12" s="138" t="s">
        <v>1118</v>
      </c>
      <c r="D12" s="137"/>
      <c r="E12" s="137"/>
      <c r="F12" s="137"/>
      <c r="G12" s="137"/>
      <c r="H12" s="138"/>
      <c r="I12" s="334">
        <v>0</v>
      </c>
    </row>
    <row r="13" spans="1:9" ht="15" x14ac:dyDescent="0.25">
      <c r="A13" s="322" t="s">
        <v>121</v>
      </c>
      <c r="B13" s="138" t="s">
        <v>224</v>
      </c>
      <c r="C13" s="138" t="s">
        <v>502</v>
      </c>
      <c r="D13" s="137"/>
      <c r="E13" s="137"/>
      <c r="F13" s="137"/>
      <c r="G13" s="137"/>
      <c r="H13" s="138"/>
      <c r="I13" s="334">
        <v>3</v>
      </c>
    </row>
    <row r="14" spans="1:9" ht="15" x14ac:dyDescent="0.25">
      <c r="A14" s="322" t="s">
        <v>122</v>
      </c>
      <c r="B14" s="138" t="s">
        <v>92</v>
      </c>
      <c r="C14" s="138" t="s">
        <v>520</v>
      </c>
      <c r="D14" s="137"/>
      <c r="E14" s="137"/>
      <c r="F14" s="137"/>
      <c r="G14" s="137"/>
      <c r="H14" s="138"/>
      <c r="I14" s="334">
        <v>3</v>
      </c>
    </row>
    <row r="15" spans="1:9" ht="15" x14ac:dyDescent="0.25">
      <c r="A15" s="322" t="s">
        <v>123</v>
      </c>
      <c r="B15" s="138" t="s">
        <v>91</v>
      </c>
      <c r="C15" s="138" t="s">
        <v>342</v>
      </c>
      <c r="D15" s="137"/>
      <c r="E15" s="137"/>
      <c r="F15" s="137"/>
      <c r="G15" s="137"/>
      <c r="H15" s="138"/>
      <c r="I15" s="334">
        <v>0</v>
      </c>
    </row>
    <row r="16" spans="1:9" x14ac:dyDescent="0.35">
      <c r="A16" s="322" t="s">
        <v>124</v>
      </c>
      <c r="B16" s="138" t="s">
        <v>93</v>
      </c>
      <c r="C16" s="138" t="s">
        <v>503</v>
      </c>
      <c r="D16" s="137"/>
      <c r="E16" s="137"/>
      <c r="F16" s="137"/>
      <c r="G16" s="137"/>
      <c r="H16" s="138"/>
      <c r="I16" s="334">
        <v>5</v>
      </c>
    </row>
    <row r="17" spans="1:9" ht="15" x14ac:dyDescent="0.25">
      <c r="A17" s="322" t="s">
        <v>125</v>
      </c>
      <c r="B17" s="138" t="s">
        <v>203</v>
      </c>
      <c r="C17" s="138" t="s">
        <v>511</v>
      </c>
      <c r="D17" s="137"/>
      <c r="E17" s="137"/>
      <c r="F17" s="137"/>
      <c r="G17" s="137"/>
      <c r="H17" s="138"/>
      <c r="I17" s="334">
        <v>1</v>
      </c>
    </row>
    <row r="18" spans="1:9" ht="15" x14ac:dyDescent="0.25">
      <c r="A18" s="322" t="s">
        <v>126</v>
      </c>
      <c r="B18" s="138" t="s">
        <v>9</v>
      </c>
      <c r="C18" s="138" t="s">
        <v>504</v>
      </c>
      <c r="D18" s="137"/>
      <c r="E18" s="137"/>
      <c r="F18" s="137"/>
      <c r="G18" s="137"/>
      <c r="H18" s="138"/>
      <c r="I18" s="334">
        <v>1</v>
      </c>
    </row>
    <row r="19" spans="1:9" ht="15" x14ac:dyDescent="0.25">
      <c r="A19" s="322" t="s">
        <v>127</v>
      </c>
      <c r="B19" s="138" t="s">
        <v>10</v>
      </c>
      <c r="C19" s="138" t="s">
        <v>505</v>
      </c>
      <c r="D19" s="137"/>
      <c r="E19" s="137"/>
      <c r="F19" s="137"/>
      <c r="G19" s="137"/>
      <c r="H19" s="138"/>
      <c r="I19" s="334">
        <v>5</v>
      </c>
    </row>
    <row r="20" spans="1:9" ht="15" x14ac:dyDescent="0.25">
      <c r="A20" s="322" t="s">
        <v>128</v>
      </c>
      <c r="B20" s="138" t="s">
        <v>96</v>
      </c>
      <c r="C20" s="138" t="s">
        <v>506</v>
      </c>
      <c r="D20" s="137"/>
      <c r="E20" s="137"/>
      <c r="F20" s="137"/>
      <c r="G20" s="137"/>
      <c r="H20" s="138"/>
      <c r="I20" s="334">
        <v>5</v>
      </c>
    </row>
    <row r="21" spans="1:9" ht="15" x14ac:dyDescent="0.25">
      <c r="A21" s="322" t="s">
        <v>129</v>
      </c>
      <c r="B21" s="138" t="s">
        <v>225</v>
      </c>
      <c r="C21" s="138" t="s">
        <v>817</v>
      </c>
      <c r="D21" s="137"/>
      <c r="E21" s="137"/>
      <c r="F21" s="137"/>
      <c r="G21" s="137"/>
      <c r="H21" s="138"/>
      <c r="I21" s="334">
        <v>1</v>
      </c>
    </row>
    <row r="22" spans="1:9" ht="15" x14ac:dyDescent="0.25">
      <c r="A22" s="322" t="s">
        <v>130</v>
      </c>
      <c r="B22" s="138" t="s">
        <v>204</v>
      </c>
      <c r="C22" s="138" t="s">
        <v>508</v>
      </c>
      <c r="D22" s="137"/>
      <c r="E22" s="137"/>
      <c r="F22" s="137"/>
      <c r="G22" s="137"/>
      <c r="H22" s="138"/>
      <c r="I22" s="334">
        <v>3</v>
      </c>
    </row>
    <row r="23" spans="1:9" x14ac:dyDescent="0.35">
      <c r="A23" s="322" t="s">
        <v>131</v>
      </c>
      <c r="B23" s="138" t="s">
        <v>90</v>
      </c>
      <c r="C23" s="138" t="s">
        <v>509</v>
      </c>
      <c r="D23" s="137"/>
      <c r="E23" s="137"/>
      <c r="F23" s="137"/>
      <c r="G23" s="137"/>
      <c r="H23" s="138"/>
      <c r="I23" s="334">
        <v>1</v>
      </c>
    </row>
    <row r="24" spans="1:9" ht="44" thickBot="1" x14ac:dyDescent="0.4">
      <c r="A24" s="433" t="s">
        <v>132</v>
      </c>
      <c r="B24" s="143" t="s">
        <v>226</v>
      </c>
      <c r="C24" s="143" t="s">
        <v>510</v>
      </c>
      <c r="D24" s="144"/>
      <c r="E24" s="144"/>
      <c r="F24" s="144"/>
      <c r="G24" s="144"/>
      <c r="H24" s="143"/>
      <c r="I24" s="324">
        <v>3</v>
      </c>
    </row>
    <row r="25" spans="1:9" ht="15" thickBot="1" x14ac:dyDescent="0.4">
      <c r="A25" s="434"/>
      <c r="B25" s="435"/>
      <c r="C25" s="435"/>
      <c r="D25" s="434"/>
      <c r="E25" s="434"/>
      <c r="F25" s="434"/>
      <c r="G25" s="434"/>
      <c r="H25" s="435"/>
      <c r="I25" s="436"/>
    </row>
    <row r="26" spans="1:9" x14ac:dyDescent="0.35">
      <c r="A26" s="437" t="s">
        <v>11</v>
      </c>
      <c r="B26" s="438" t="s">
        <v>12</v>
      </c>
      <c r="C26" s="158"/>
      <c r="D26" s="439"/>
      <c r="E26" s="439"/>
      <c r="F26" s="439"/>
      <c r="G26" s="439"/>
      <c r="H26" s="158"/>
      <c r="I26" s="440">
        <f>SUM(I27:I33)/7</f>
        <v>1.2857142857142858</v>
      </c>
    </row>
    <row r="27" spans="1:9" x14ac:dyDescent="0.35">
      <c r="A27" s="187" t="s">
        <v>133</v>
      </c>
      <c r="B27" s="188" t="s">
        <v>13</v>
      </c>
      <c r="C27" s="188" t="s">
        <v>512</v>
      </c>
      <c r="D27" s="189"/>
      <c r="E27" s="189"/>
      <c r="F27" s="189"/>
      <c r="G27" s="189"/>
      <c r="H27" s="188"/>
      <c r="I27" s="327">
        <v>1</v>
      </c>
    </row>
    <row r="28" spans="1:9" x14ac:dyDescent="0.35">
      <c r="A28" s="187" t="s">
        <v>134</v>
      </c>
      <c r="B28" s="188" t="s">
        <v>205</v>
      </c>
      <c r="C28" s="188" t="s">
        <v>1022</v>
      </c>
      <c r="D28" s="189"/>
      <c r="E28" s="189"/>
      <c r="F28" s="189"/>
      <c r="G28" s="189"/>
      <c r="H28" s="188"/>
      <c r="I28" s="327">
        <v>2</v>
      </c>
    </row>
    <row r="29" spans="1:9" x14ac:dyDescent="0.35">
      <c r="A29" s="187" t="s">
        <v>135</v>
      </c>
      <c r="B29" s="188" t="s">
        <v>14</v>
      </c>
      <c r="C29" s="188" t="s">
        <v>493</v>
      </c>
      <c r="D29" s="189"/>
      <c r="E29" s="189"/>
      <c r="F29" s="189"/>
      <c r="G29" s="189"/>
      <c r="H29" s="188"/>
      <c r="I29" s="327">
        <v>0</v>
      </c>
    </row>
    <row r="30" spans="1:9" ht="29" x14ac:dyDescent="0.35">
      <c r="A30" s="187" t="s">
        <v>136</v>
      </c>
      <c r="B30" s="188" t="s">
        <v>15</v>
      </c>
      <c r="C30" s="188" t="s">
        <v>1023</v>
      </c>
      <c r="D30" s="189"/>
      <c r="E30" s="189"/>
      <c r="F30" s="189"/>
      <c r="G30" s="189"/>
      <c r="H30" s="188"/>
      <c r="I30" s="327">
        <v>3</v>
      </c>
    </row>
    <row r="31" spans="1:9" x14ac:dyDescent="0.35">
      <c r="A31" s="187" t="s">
        <v>137</v>
      </c>
      <c r="B31" s="188" t="s">
        <v>16</v>
      </c>
      <c r="C31" s="188" t="s">
        <v>993</v>
      </c>
      <c r="D31" s="189"/>
      <c r="E31" s="189"/>
      <c r="F31" s="189"/>
      <c r="G31" s="189"/>
      <c r="H31" s="188"/>
      <c r="I31" s="327">
        <v>1</v>
      </c>
    </row>
    <row r="32" spans="1:9" ht="29" x14ac:dyDescent="0.35">
      <c r="A32" s="187" t="s">
        <v>138</v>
      </c>
      <c r="B32" s="188" t="s">
        <v>207</v>
      </c>
      <c r="C32" s="188" t="s">
        <v>1024</v>
      </c>
      <c r="D32" s="189"/>
      <c r="E32" s="189"/>
      <c r="F32" s="189"/>
      <c r="G32" s="189"/>
      <c r="H32" s="188"/>
      <c r="I32" s="327">
        <v>1</v>
      </c>
    </row>
    <row r="33" spans="1:9" ht="15" thickBot="1" x14ac:dyDescent="0.4">
      <c r="A33" s="441" t="s">
        <v>139</v>
      </c>
      <c r="B33" s="159" t="s">
        <v>17</v>
      </c>
      <c r="C33" s="159" t="s">
        <v>995</v>
      </c>
      <c r="D33" s="177"/>
      <c r="E33" s="177"/>
      <c r="F33" s="177"/>
      <c r="G33" s="177"/>
      <c r="H33" s="159"/>
      <c r="I33" s="442">
        <v>1</v>
      </c>
    </row>
    <row r="34" spans="1:9" ht="15" thickBot="1" x14ac:dyDescent="0.4">
      <c r="A34" s="434"/>
      <c r="B34" s="435"/>
      <c r="C34" s="435"/>
      <c r="D34" s="434"/>
      <c r="E34" s="434"/>
      <c r="F34" s="434"/>
      <c r="G34" s="434"/>
      <c r="H34" s="435"/>
      <c r="I34" s="436"/>
    </row>
    <row r="35" spans="1:9" x14ac:dyDescent="0.35">
      <c r="A35" s="443" t="s">
        <v>18</v>
      </c>
      <c r="B35" s="444" t="s">
        <v>19</v>
      </c>
      <c r="C35" s="446"/>
      <c r="D35" s="445"/>
      <c r="E35" s="445"/>
      <c r="F35" s="445"/>
      <c r="G35" s="445"/>
      <c r="H35" s="446"/>
      <c r="I35" s="447">
        <f>SUM(I36:I39)/4</f>
        <v>2.75</v>
      </c>
    </row>
    <row r="36" spans="1:9" x14ac:dyDescent="0.35">
      <c r="A36" s="179" t="s">
        <v>140</v>
      </c>
      <c r="B36" s="180" t="s">
        <v>97</v>
      </c>
      <c r="C36" s="180" t="s">
        <v>888</v>
      </c>
      <c r="D36" s="181"/>
      <c r="E36" s="181"/>
      <c r="F36" s="181"/>
      <c r="G36" s="181"/>
      <c r="H36" s="180"/>
      <c r="I36" s="182">
        <v>3</v>
      </c>
    </row>
    <row r="37" spans="1:9" x14ac:dyDescent="0.35">
      <c r="A37" s="179" t="s">
        <v>141</v>
      </c>
      <c r="B37" s="180" t="s">
        <v>20</v>
      </c>
      <c r="C37" s="180" t="s">
        <v>842</v>
      </c>
      <c r="D37" s="181"/>
      <c r="E37" s="181"/>
      <c r="F37" s="181"/>
      <c r="G37" s="181"/>
      <c r="H37" s="180"/>
      <c r="I37" s="182">
        <v>4</v>
      </c>
    </row>
    <row r="38" spans="1:9" ht="29" x14ac:dyDescent="0.35">
      <c r="A38" s="179" t="s">
        <v>142</v>
      </c>
      <c r="B38" s="180" t="s">
        <v>21</v>
      </c>
      <c r="C38" s="180" t="s">
        <v>889</v>
      </c>
      <c r="D38" s="181"/>
      <c r="E38" s="181"/>
      <c r="F38" s="181"/>
      <c r="G38" s="181"/>
      <c r="H38" s="180"/>
      <c r="I38" s="182">
        <v>3</v>
      </c>
    </row>
    <row r="39" spans="1:9" ht="29.5" thickBot="1" x14ac:dyDescent="0.4">
      <c r="A39" s="448" t="s">
        <v>143</v>
      </c>
      <c r="B39" s="126" t="s">
        <v>86</v>
      </c>
      <c r="C39" s="126" t="s">
        <v>1174</v>
      </c>
      <c r="D39" s="127"/>
      <c r="E39" s="127"/>
      <c r="F39" s="127"/>
      <c r="G39" s="127"/>
      <c r="H39" s="126"/>
      <c r="I39" s="151">
        <v>1</v>
      </c>
    </row>
    <row r="40" spans="1:9" ht="15" thickBot="1" x14ac:dyDescent="0.4">
      <c r="A40" s="449"/>
      <c r="B40" s="153"/>
      <c r="C40" s="153"/>
      <c r="D40" s="449"/>
      <c r="E40" s="449"/>
      <c r="F40" s="449"/>
      <c r="G40" s="449"/>
      <c r="H40" s="153"/>
      <c r="I40" s="450"/>
    </row>
    <row r="41" spans="1:9" ht="29" x14ac:dyDescent="0.35">
      <c r="A41" s="131" t="s">
        <v>22</v>
      </c>
      <c r="B41" s="132" t="s">
        <v>74</v>
      </c>
      <c r="C41" s="134"/>
      <c r="D41" s="133"/>
      <c r="E41" s="133"/>
      <c r="F41" s="133"/>
      <c r="G41" s="133"/>
      <c r="H41" s="134"/>
      <c r="I41" s="135">
        <f>SUM(I42:I44)/3</f>
        <v>2.3333333333333335</v>
      </c>
    </row>
    <row r="42" spans="1:9" ht="43.5" x14ac:dyDescent="0.35">
      <c r="A42" s="128" t="s">
        <v>144</v>
      </c>
      <c r="B42" s="149" t="s">
        <v>23</v>
      </c>
      <c r="C42" s="149" t="s">
        <v>858</v>
      </c>
      <c r="D42" s="150"/>
      <c r="E42" s="150"/>
      <c r="F42" s="150"/>
      <c r="G42" s="150"/>
      <c r="H42" s="149"/>
      <c r="I42" s="330">
        <v>3</v>
      </c>
    </row>
    <row r="43" spans="1:9" ht="29" x14ac:dyDescent="0.35">
      <c r="A43" s="128" t="s">
        <v>145</v>
      </c>
      <c r="B43" s="149" t="s">
        <v>1158</v>
      </c>
      <c r="C43" s="149" t="s">
        <v>902</v>
      </c>
      <c r="D43" s="150"/>
      <c r="E43" s="150"/>
      <c r="F43" s="150"/>
      <c r="G43" s="150"/>
      <c r="H43" s="149"/>
      <c r="I43" s="330">
        <v>1</v>
      </c>
    </row>
    <row r="44" spans="1:9" ht="15" thickBot="1" x14ac:dyDescent="0.4">
      <c r="A44" s="451" t="s">
        <v>146</v>
      </c>
      <c r="B44" s="129" t="s">
        <v>24</v>
      </c>
      <c r="C44" s="129" t="s">
        <v>859</v>
      </c>
      <c r="D44" s="130"/>
      <c r="E44" s="130"/>
      <c r="F44" s="130"/>
      <c r="G44" s="130"/>
      <c r="H44" s="129"/>
      <c r="I44" s="336">
        <v>3</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SUM(I47:I50)/4</f>
        <v>2</v>
      </c>
    </row>
    <row r="47" spans="1:9" ht="30" customHeight="1" x14ac:dyDescent="0.35">
      <c r="A47" s="183" t="s">
        <v>147</v>
      </c>
      <c r="B47" s="184" t="s">
        <v>208</v>
      </c>
      <c r="C47" s="184" t="s">
        <v>490</v>
      </c>
      <c r="D47" s="185"/>
      <c r="E47" s="185"/>
      <c r="F47" s="185"/>
      <c r="G47" s="185"/>
      <c r="H47" s="184"/>
      <c r="I47" s="186">
        <v>1</v>
      </c>
    </row>
    <row r="48" spans="1:9" ht="29" x14ac:dyDescent="0.35">
      <c r="A48" s="183" t="s">
        <v>148</v>
      </c>
      <c r="B48" s="184" t="s">
        <v>209</v>
      </c>
      <c r="C48" s="184" t="s">
        <v>491</v>
      </c>
      <c r="D48" s="185"/>
      <c r="E48" s="185"/>
      <c r="F48" s="185"/>
      <c r="G48" s="185"/>
      <c r="H48" s="184"/>
      <c r="I48" s="186">
        <v>3</v>
      </c>
    </row>
    <row r="49" spans="1:9" ht="29" x14ac:dyDescent="0.35">
      <c r="A49" s="183" t="s">
        <v>149</v>
      </c>
      <c r="B49" s="184" t="s">
        <v>27</v>
      </c>
      <c r="C49" s="184" t="s">
        <v>488</v>
      </c>
      <c r="D49" s="185"/>
      <c r="E49" s="185"/>
      <c r="F49" s="185"/>
      <c r="G49" s="185"/>
      <c r="H49" s="184"/>
      <c r="I49" s="186">
        <v>3</v>
      </c>
    </row>
    <row r="50" spans="1:9" ht="29.5" thickBot="1" x14ac:dyDescent="0.4">
      <c r="A50" s="456" t="s">
        <v>150</v>
      </c>
      <c r="B50" s="152" t="s">
        <v>1186</v>
      </c>
      <c r="C50" s="152" t="s">
        <v>489</v>
      </c>
      <c r="D50" s="172"/>
      <c r="E50" s="172"/>
      <c r="F50" s="172"/>
      <c r="G50" s="172"/>
      <c r="H50" s="152"/>
      <c r="I50" s="173">
        <v>1</v>
      </c>
    </row>
    <row r="51" spans="1:9" ht="15" thickBot="1" x14ac:dyDescent="0.4">
      <c r="A51" s="434"/>
      <c r="B51" s="435"/>
      <c r="C51" s="435"/>
      <c r="D51" s="434"/>
      <c r="E51" s="434"/>
      <c r="F51" s="434"/>
      <c r="G51" s="434"/>
      <c r="H51" s="435"/>
      <c r="I51" s="436"/>
    </row>
    <row r="52" spans="1:9" x14ac:dyDescent="0.35">
      <c r="A52" s="457" t="s">
        <v>28</v>
      </c>
      <c r="B52" s="458" t="s">
        <v>29</v>
      </c>
      <c r="C52" s="154"/>
      <c r="D52" s="459"/>
      <c r="E52" s="459"/>
      <c r="F52" s="459"/>
      <c r="G52" s="459"/>
      <c r="H52" s="154"/>
      <c r="I52" s="460">
        <f>SUM(I53:I56)/4</f>
        <v>0</v>
      </c>
    </row>
    <row r="53" spans="1:9" x14ac:dyDescent="0.35">
      <c r="A53" s="165" t="s">
        <v>151</v>
      </c>
      <c r="B53" s="155" t="s">
        <v>30</v>
      </c>
      <c r="C53" s="155" t="s">
        <v>933</v>
      </c>
      <c r="D53" s="166"/>
      <c r="E53" s="166"/>
      <c r="F53" s="166"/>
      <c r="G53" s="166"/>
      <c r="H53" s="155"/>
      <c r="I53" s="167">
        <v>0</v>
      </c>
    </row>
    <row r="54" spans="1:9" x14ac:dyDescent="0.35">
      <c r="A54" s="165" t="s">
        <v>152</v>
      </c>
      <c r="B54" s="155" t="s">
        <v>31</v>
      </c>
      <c r="C54" s="155" t="s">
        <v>1194</v>
      </c>
      <c r="D54" s="166"/>
      <c r="E54" s="166"/>
      <c r="F54" s="166"/>
      <c r="G54" s="166"/>
      <c r="H54" s="155"/>
      <c r="I54" s="167">
        <v>0</v>
      </c>
    </row>
    <row r="55" spans="1:9" x14ac:dyDescent="0.35">
      <c r="A55" s="165" t="s">
        <v>153</v>
      </c>
      <c r="B55" s="155" t="s">
        <v>32</v>
      </c>
      <c r="C55" s="155" t="s">
        <v>257</v>
      </c>
      <c r="D55" s="166"/>
      <c r="E55" s="166"/>
      <c r="F55" s="166"/>
      <c r="G55" s="166"/>
      <c r="H55" s="155"/>
      <c r="I55" s="167">
        <v>0</v>
      </c>
    </row>
    <row r="56" spans="1:9" ht="15" thickBot="1" x14ac:dyDescent="0.4">
      <c r="A56" s="461" t="s">
        <v>154</v>
      </c>
      <c r="B56" s="462" t="s">
        <v>33</v>
      </c>
      <c r="C56" s="462" t="s">
        <v>257</v>
      </c>
      <c r="D56" s="463"/>
      <c r="E56" s="463"/>
      <c r="F56" s="463"/>
      <c r="G56" s="463"/>
      <c r="H56" s="462"/>
      <c r="I56" s="464">
        <v>0</v>
      </c>
    </row>
    <row r="57" spans="1:9" ht="15" thickBot="1" x14ac:dyDescent="0.4">
      <c r="A57" s="434"/>
      <c r="B57" s="435"/>
      <c r="C57" s="435"/>
      <c r="D57" s="434"/>
      <c r="E57" s="434"/>
      <c r="F57" s="434"/>
      <c r="G57" s="434"/>
      <c r="H57" s="435"/>
      <c r="I57" s="436"/>
    </row>
    <row r="58" spans="1:9" x14ac:dyDescent="0.35">
      <c r="A58" s="465" t="s">
        <v>34</v>
      </c>
      <c r="B58" s="466" t="s">
        <v>211</v>
      </c>
      <c r="C58" s="156"/>
      <c r="D58" s="467"/>
      <c r="E58" s="467"/>
      <c r="F58" s="467"/>
      <c r="G58" s="467"/>
      <c r="H58" s="156"/>
      <c r="I58" s="468">
        <f>SUM(I59:I65)/7</f>
        <v>3.4285714285714284</v>
      </c>
    </row>
    <row r="59" spans="1:9" ht="29" x14ac:dyDescent="0.35">
      <c r="A59" s="190" t="s">
        <v>155</v>
      </c>
      <c r="B59" s="391" t="s">
        <v>35</v>
      </c>
      <c r="C59" s="391" t="s">
        <v>492</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934</v>
      </c>
      <c r="D62" s="384"/>
      <c r="E62" s="384"/>
      <c r="F62" s="384"/>
      <c r="G62" s="384"/>
      <c r="H62" s="391"/>
      <c r="I62" s="333">
        <v>4</v>
      </c>
    </row>
    <row r="63" spans="1:9" ht="29" x14ac:dyDescent="0.35">
      <c r="A63" s="190" t="s">
        <v>159</v>
      </c>
      <c r="B63" s="391" t="s">
        <v>37</v>
      </c>
      <c r="C63" s="391" t="s">
        <v>493</v>
      </c>
      <c r="D63" s="384"/>
      <c r="E63" s="384"/>
      <c r="F63" s="384"/>
      <c r="G63" s="384"/>
      <c r="H63" s="391"/>
      <c r="I63" s="333">
        <v>3</v>
      </c>
    </row>
    <row r="64" spans="1:9" ht="29" x14ac:dyDescent="0.35">
      <c r="A64" s="190" t="s">
        <v>160</v>
      </c>
      <c r="B64" s="391" t="s">
        <v>38</v>
      </c>
      <c r="C64" s="391" t="s">
        <v>262</v>
      </c>
      <c r="D64" s="384"/>
      <c r="E64" s="384"/>
      <c r="F64" s="384"/>
      <c r="G64" s="384"/>
      <c r="H64" s="391"/>
      <c r="I64" s="333">
        <v>3</v>
      </c>
    </row>
    <row r="65" spans="1:9" ht="29.5" thickBot="1" x14ac:dyDescent="0.4">
      <c r="A65" s="420" t="s">
        <v>161</v>
      </c>
      <c r="B65" s="392" t="s">
        <v>39</v>
      </c>
      <c r="C65" s="392" t="s">
        <v>263</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SUM(I68:I76)/9</f>
        <v>2.3333333333333335</v>
      </c>
    </row>
    <row r="68" spans="1:9" ht="75" customHeight="1" x14ac:dyDescent="0.35">
      <c r="A68" s="338" t="s">
        <v>162</v>
      </c>
      <c r="B68" s="139" t="s">
        <v>42</v>
      </c>
      <c r="C68" s="141" t="s">
        <v>866</v>
      </c>
      <c r="D68" s="140"/>
      <c r="E68" s="140"/>
      <c r="F68" s="140"/>
      <c r="G68" s="140"/>
      <c r="H68" s="141"/>
      <c r="I68" s="142">
        <v>1</v>
      </c>
    </row>
    <row r="69" spans="1:9" x14ac:dyDescent="0.35">
      <c r="A69" s="338" t="s">
        <v>163</v>
      </c>
      <c r="B69" s="139" t="s">
        <v>99</v>
      </c>
      <c r="C69" s="141" t="s">
        <v>1074</v>
      </c>
      <c r="D69" s="140"/>
      <c r="E69" s="140"/>
      <c r="F69" s="140"/>
      <c r="G69" s="140"/>
      <c r="H69" s="141"/>
      <c r="I69" s="142">
        <v>1</v>
      </c>
    </row>
    <row r="70" spans="1:9" ht="29" x14ac:dyDescent="0.35">
      <c r="A70" s="338" t="s">
        <v>164</v>
      </c>
      <c r="B70" s="139" t="s">
        <v>43</v>
      </c>
      <c r="C70" s="141" t="s">
        <v>867</v>
      </c>
      <c r="D70" s="140"/>
      <c r="E70" s="140"/>
      <c r="F70" s="140"/>
      <c r="G70" s="140"/>
      <c r="H70" s="141"/>
      <c r="I70" s="142">
        <v>3</v>
      </c>
    </row>
    <row r="71" spans="1:9" ht="29" x14ac:dyDescent="0.35">
      <c r="A71" s="338" t="s">
        <v>165</v>
      </c>
      <c r="B71" s="139" t="s">
        <v>44</v>
      </c>
      <c r="C71" s="141" t="s">
        <v>1075</v>
      </c>
      <c r="D71" s="140"/>
      <c r="E71" s="140"/>
      <c r="F71" s="140"/>
      <c r="G71" s="140"/>
      <c r="H71" s="141"/>
      <c r="I71" s="142">
        <v>3</v>
      </c>
    </row>
    <row r="72" spans="1:9" x14ac:dyDescent="0.35">
      <c r="A72" s="338" t="s">
        <v>166</v>
      </c>
      <c r="B72" s="139" t="s">
        <v>100</v>
      </c>
      <c r="C72" s="141" t="s">
        <v>516</v>
      </c>
      <c r="D72" s="140"/>
      <c r="E72" s="140"/>
      <c r="F72" s="140"/>
      <c r="G72" s="140"/>
      <c r="H72" s="141"/>
      <c r="I72" s="142">
        <v>3</v>
      </c>
    </row>
    <row r="73" spans="1:9" x14ac:dyDescent="0.35">
      <c r="A73" s="338" t="s">
        <v>167</v>
      </c>
      <c r="B73" s="339" t="s">
        <v>45</v>
      </c>
      <c r="C73" s="175" t="s">
        <v>514</v>
      </c>
      <c r="D73" s="174"/>
      <c r="E73" s="174"/>
      <c r="F73" s="174"/>
      <c r="G73" s="174"/>
      <c r="H73" s="175"/>
      <c r="I73" s="176">
        <v>1</v>
      </c>
    </row>
    <row r="74" spans="1:9" ht="29" x14ac:dyDescent="0.35">
      <c r="A74" s="338" t="s">
        <v>232</v>
      </c>
      <c r="B74" s="339" t="s">
        <v>233</v>
      </c>
      <c r="C74" s="175" t="s">
        <v>517</v>
      </c>
      <c r="D74" s="174"/>
      <c r="E74" s="174"/>
      <c r="F74" s="174"/>
      <c r="G74" s="174"/>
      <c r="H74" s="175"/>
      <c r="I74" s="176">
        <v>3</v>
      </c>
    </row>
    <row r="75" spans="1:9" ht="29" x14ac:dyDescent="0.35">
      <c r="A75" s="338" t="s">
        <v>234</v>
      </c>
      <c r="B75" s="139" t="s">
        <v>235</v>
      </c>
      <c r="C75" s="175" t="s">
        <v>415</v>
      </c>
      <c r="D75" s="174"/>
      <c r="E75" s="174"/>
      <c r="F75" s="174"/>
      <c r="G75" s="174"/>
      <c r="H75" s="175"/>
      <c r="I75" s="176">
        <v>3</v>
      </c>
    </row>
    <row r="76" spans="1:9" ht="29.5" thickBot="1" x14ac:dyDescent="0.4">
      <c r="A76" s="474" t="s">
        <v>236</v>
      </c>
      <c r="B76" s="397" t="s">
        <v>237</v>
      </c>
      <c r="C76" s="399" t="s">
        <v>415</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5</v>
      </c>
    </row>
    <row r="79" spans="1:9" x14ac:dyDescent="0.35">
      <c r="A79" s="162" t="s">
        <v>168</v>
      </c>
      <c r="B79" s="157" t="s">
        <v>213</v>
      </c>
      <c r="C79" s="157" t="s">
        <v>950</v>
      </c>
      <c r="D79" s="163"/>
      <c r="E79" s="163"/>
      <c r="F79" s="163"/>
      <c r="G79" s="163"/>
      <c r="H79" s="157"/>
      <c r="I79" s="164">
        <v>5</v>
      </c>
    </row>
    <row r="80" spans="1:9" ht="15" thickBot="1" x14ac:dyDescent="0.4">
      <c r="A80" s="480" t="s">
        <v>169</v>
      </c>
      <c r="B80" s="481" t="s">
        <v>48</v>
      </c>
      <c r="C80" s="481" t="s">
        <v>260</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SUM(I83:I87)/5</f>
        <v>1.6</v>
      </c>
    </row>
    <row r="83" spans="1:9" x14ac:dyDescent="0.35">
      <c r="A83" s="136" t="s">
        <v>170</v>
      </c>
      <c r="B83" s="138" t="s">
        <v>214</v>
      </c>
      <c r="C83" s="138" t="s">
        <v>497</v>
      </c>
      <c r="D83" s="137"/>
      <c r="E83" s="137"/>
      <c r="F83" s="137"/>
      <c r="G83" s="137"/>
      <c r="H83" s="138"/>
      <c r="I83" s="334">
        <v>0</v>
      </c>
    </row>
    <row r="84" spans="1:9" x14ac:dyDescent="0.35">
      <c r="A84" s="136" t="s">
        <v>171</v>
      </c>
      <c r="B84" s="138" t="s">
        <v>51</v>
      </c>
      <c r="C84" s="138" t="s">
        <v>952</v>
      </c>
      <c r="D84" s="137"/>
      <c r="E84" s="137"/>
      <c r="F84" s="137"/>
      <c r="G84" s="137"/>
      <c r="H84" s="138"/>
      <c r="I84" s="334">
        <v>1</v>
      </c>
    </row>
    <row r="85" spans="1:9" x14ac:dyDescent="0.35">
      <c r="A85" s="136" t="s">
        <v>872</v>
      </c>
      <c r="B85" s="138" t="s">
        <v>52</v>
      </c>
      <c r="C85" s="138" t="s">
        <v>953</v>
      </c>
      <c r="D85" s="137"/>
      <c r="E85" s="137"/>
      <c r="F85" s="137"/>
      <c r="G85" s="137"/>
      <c r="H85" s="138"/>
      <c r="I85" s="334">
        <v>1</v>
      </c>
    </row>
    <row r="86" spans="1:9" ht="29" x14ac:dyDescent="0.35">
      <c r="A86" s="136" t="s">
        <v>172</v>
      </c>
      <c r="B86" s="210" t="s">
        <v>53</v>
      </c>
      <c r="C86" s="138" t="s">
        <v>500</v>
      </c>
      <c r="D86" s="137"/>
      <c r="E86" s="137"/>
      <c r="F86" s="137"/>
      <c r="G86" s="137"/>
      <c r="H86" s="138"/>
      <c r="I86" s="334">
        <v>3</v>
      </c>
    </row>
    <row r="87" spans="1:9" ht="29.5" thickBot="1" x14ac:dyDescent="0.4">
      <c r="A87" s="485" t="s">
        <v>173</v>
      </c>
      <c r="B87" s="143" t="s">
        <v>215</v>
      </c>
      <c r="C87" s="143" t="s">
        <v>499</v>
      </c>
      <c r="D87" s="144"/>
      <c r="E87" s="144"/>
      <c r="F87" s="144"/>
      <c r="G87" s="144"/>
      <c r="H87" s="143"/>
      <c r="I87" s="324">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SUM(I90:I94)/5</f>
        <v>1.2</v>
      </c>
    </row>
    <row r="90" spans="1:9" x14ac:dyDescent="0.35">
      <c r="A90" s="187" t="s">
        <v>174</v>
      </c>
      <c r="B90" s="188" t="s">
        <v>56</v>
      </c>
      <c r="C90" s="188" t="s">
        <v>285</v>
      </c>
      <c r="D90" s="189"/>
      <c r="E90" s="189"/>
      <c r="F90" s="189"/>
      <c r="G90" s="189"/>
      <c r="H90" s="188"/>
      <c r="I90" s="327">
        <v>4</v>
      </c>
    </row>
    <row r="91" spans="1:9" x14ac:dyDescent="0.35">
      <c r="A91" s="187" t="s">
        <v>175</v>
      </c>
      <c r="B91" s="188" t="s">
        <v>101</v>
      </c>
      <c r="C91" s="188" t="s">
        <v>495</v>
      </c>
      <c r="D91" s="189"/>
      <c r="E91" s="189"/>
      <c r="F91" s="189"/>
      <c r="G91" s="189"/>
      <c r="H91" s="188"/>
      <c r="I91" s="327">
        <v>2</v>
      </c>
    </row>
    <row r="92" spans="1:9" x14ac:dyDescent="0.35">
      <c r="A92" s="187" t="s">
        <v>873</v>
      </c>
      <c r="B92" s="188" t="s">
        <v>57</v>
      </c>
      <c r="C92" s="188" t="s">
        <v>969</v>
      </c>
      <c r="D92" s="189"/>
      <c r="E92" s="189"/>
      <c r="F92" s="189"/>
      <c r="G92" s="189"/>
      <c r="H92" s="188"/>
      <c r="I92" s="327">
        <v>0</v>
      </c>
    </row>
    <row r="93" spans="1:9" x14ac:dyDescent="0.35">
      <c r="A93" s="187" t="s">
        <v>176</v>
      </c>
      <c r="B93" s="188" t="s">
        <v>58</v>
      </c>
      <c r="C93" s="188" t="s">
        <v>971</v>
      </c>
      <c r="D93" s="189"/>
      <c r="E93" s="189"/>
      <c r="F93" s="189"/>
      <c r="G93" s="189"/>
      <c r="H93" s="188"/>
      <c r="I93" s="327">
        <v>0</v>
      </c>
    </row>
    <row r="94" spans="1:9" ht="30" customHeight="1" thickBot="1" x14ac:dyDescent="0.4">
      <c r="A94" s="441" t="s">
        <v>177</v>
      </c>
      <c r="B94" s="159" t="s">
        <v>59</v>
      </c>
      <c r="C94" s="159" t="s">
        <v>970</v>
      </c>
      <c r="D94" s="177"/>
      <c r="E94" s="177"/>
      <c r="F94" s="177"/>
      <c r="G94" s="177"/>
      <c r="H94" s="159"/>
      <c r="I94" s="442">
        <v>0</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x14ac:dyDescent="0.35">
      <c r="A120" s="452" t="s">
        <v>72</v>
      </c>
      <c r="B120" s="453" t="s">
        <v>73</v>
      </c>
      <c r="C120" s="160"/>
      <c r="D120" s="454"/>
      <c r="E120" s="454"/>
      <c r="F120" s="454"/>
      <c r="G120" s="454"/>
      <c r="H120" s="160"/>
      <c r="I120" s="455">
        <f>SUM(I121:I123)/3</f>
        <v>0.33333333333333331</v>
      </c>
    </row>
    <row r="121" spans="1:10" x14ac:dyDescent="0.35">
      <c r="A121" s="183" t="s">
        <v>198</v>
      </c>
      <c r="B121" s="486" t="s">
        <v>238</v>
      </c>
      <c r="C121" s="184" t="s">
        <v>494</v>
      </c>
      <c r="D121" s="185"/>
      <c r="E121" s="185"/>
      <c r="F121" s="185"/>
      <c r="G121" s="185"/>
      <c r="H121" s="184"/>
      <c r="I121" s="186">
        <v>0</v>
      </c>
    </row>
    <row r="122" spans="1:10" ht="31.5" customHeight="1" x14ac:dyDescent="0.35">
      <c r="A122" s="183" t="s">
        <v>199</v>
      </c>
      <c r="B122" s="486" t="s">
        <v>239</v>
      </c>
      <c r="C122" s="184" t="s">
        <v>983</v>
      </c>
      <c r="D122" s="185"/>
      <c r="E122" s="185"/>
      <c r="F122" s="185"/>
      <c r="G122" s="185"/>
      <c r="H122" s="184"/>
      <c r="I122" s="186">
        <v>1</v>
      </c>
    </row>
    <row r="123" spans="1:10" ht="25.5" thickBot="1" x14ac:dyDescent="0.4">
      <c r="A123" s="456" t="s">
        <v>200</v>
      </c>
      <c r="B123" s="487" t="s">
        <v>240</v>
      </c>
      <c r="C123" s="152" t="s">
        <v>343</v>
      </c>
      <c r="D123" s="172"/>
      <c r="E123" s="172"/>
      <c r="F123" s="172"/>
      <c r="G123" s="172"/>
      <c r="H123" s="152"/>
      <c r="I123" s="173">
        <v>0</v>
      </c>
    </row>
    <row r="125" spans="1:10" ht="15" thickBot="1" x14ac:dyDescent="0.4">
      <c r="B125" s="526"/>
      <c r="C125" s="488"/>
    </row>
    <row r="126" spans="1:10" ht="15.5" thickTop="1" thickBot="1" x14ac:dyDescent="0.4">
      <c r="B126" s="104" t="s">
        <v>84</v>
      </c>
      <c r="C126" s="626" t="s">
        <v>440</v>
      </c>
      <c r="D126" s="640"/>
      <c r="E126" s="640"/>
      <c r="F126" s="640"/>
      <c r="G126" s="640"/>
      <c r="H126" s="640"/>
      <c r="I126" s="641"/>
      <c r="J126" s="488"/>
    </row>
    <row r="127" spans="1:10" ht="15" thickTop="1" x14ac:dyDescent="0.35">
      <c r="H127" s="123"/>
      <c r="I127" s="489"/>
      <c r="J127" s="488"/>
    </row>
    <row r="128" spans="1:10" x14ac:dyDescent="0.35">
      <c r="H128" s="123"/>
      <c r="I128" s="489"/>
      <c r="J128" s="488"/>
    </row>
    <row r="129" spans="8:10" s="123" customFormat="1" x14ac:dyDescent="0.35">
      <c r="I129" s="489"/>
      <c r="J129" s="488"/>
    </row>
    <row r="130" spans="8:10" s="123" customFormat="1" x14ac:dyDescent="0.35">
      <c r="I130" s="489"/>
      <c r="J130" s="488"/>
    </row>
    <row r="131" spans="8:10" s="123" customFormat="1" x14ac:dyDescent="0.35">
      <c r="I131" s="489"/>
      <c r="J131" s="488"/>
    </row>
    <row r="132" spans="8:10" s="123" customFormat="1" x14ac:dyDescent="0.35">
      <c r="I132" s="489"/>
    </row>
    <row r="133" spans="8:10" s="123" customFormat="1" x14ac:dyDescent="0.35">
      <c r="I133" s="489"/>
    </row>
    <row r="134" spans="8:10" s="123" customFormat="1" x14ac:dyDescent="0.35">
      <c r="I134" s="489"/>
    </row>
    <row r="135" spans="8:10" s="123" customFormat="1" x14ac:dyDescent="0.35">
      <c r="I135" s="489"/>
    </row>
    <row r="136" spans="8:10" s="123" customFormat="1" x14ac:dyDescent="0.35">
      <c r="I136" s="489"/>
    </row>
    <row r="137" spans="8:10" s="123" customFormat="1" x14ac:dyDescent="0.35">
      <c r="I137" s="489"/>
    </row>
    <row r="138" spans="8:10" s="123" customFormat="1" x14ac:dyDescent="0.35">
      <c r="I138" s="489"/>
    </row>
    <row r="139" spans="8:10" s="123" customFormat="1" x14ac:dyDescent="0.35">
      <c r="I139" s="489"/>
    </row>
    <row r="140" spans="8:10" s="123" customFormat="1" x14ac:dyDescent="0.35">
      <c r="I140" s="489"/>
    </row>
    <row r="141" spans="8:10" s="123" customFormat="1" x14ac:dyDescent="0.35">
      <c r="I141" s="489"/>
    </row>
    <row r="142" spans="8:10" s="123" customFormat="1" x14ac:dyDescent="0.35">
      <c r="I142" s="489"/>
    </row>
    <row r="143" spans="8:10" s="123" customFormat="1" x14ac:dyDescent="0.35">
      <c r="H143" s="171"/>
      <c r="I143" s="490"/>
    </row>
  </sheetData>
  <mergeCells count="1">
    <mergeCell ref="C126:I126"/>
  </mergeCells>
  <pageMargins left="0.70866141732283472" right="0.70866141732283472" top="0.74803149606299213" bottom="0.74803149606299213" header="0.31496062992125984" footer="0.31496062992125984"/>
  <pageSetup scale="75" fitToHeight="0"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heetViews>
  <sheetFormatPr defaultColWidth="8.81640625" defaultRowHeight="14.5" x14ac:dyDescent="0.35"/>
  <cols>
    <col min="1" max="1" width="11" style="123" customWidth="1"/>
    <col min="2" max="2" width="63.453125" style="123" customWidth="1"/>
    <col min="3" max="3" width="12.26953125" style="123" customWidth="1"/>
    <col min="4" max="4" width="20.453125" style="123" customWidth="1"/>
    <col min="5" max="5" width="19.7265625" style="123" customWidth="1"/>
    <col min="6" max="16384" width="8.81640625" style="123"/>
  </cols>
  <sheetData>
    <row r="1" spans="1:11" s="519" customFormat="1" ht="103.5" customHeight="1" x14ac:dyDescent="0.25">
      <c r="A1" s="309"/>
      <c r="B1" s="310" t="s">
        <v>1100</v>
      </c>
      <c r="C1" s="311" t="s">
        <v>103</v>
      </c>
      <c r="F1" s="275" t="s">
        <v>104</v>
      </c>
      <c r="G1" s="312" t="s">
        <v>110</v>
      </c>
      <c r="H1" s="275" t="s">
        <v>105</v>
      </c>
      <c r="I1" s="275" t="s">
        <v>106</v>
      </c>
      <c r="J1" s="275" t="s">
        <v>107</v>
      </c>
      <c r="K1" s="312" t="s">
        <v>109</v>
      </c>
    </row>
    <row r="2" spans="1:11" ht="15" x14ac:dyDescent="0.25">
      <c r="A2" s="542"/>
      <c r="B2" s="543" t="s">
        <v>88</v>
      </c>
      <c r="C2" s="544" t="str">
        <f>'Q. Sphaler Creek'!C3</f>
        <v>Sphaler Creek</v>
      </c>
    </row>
    <row r="3" spans="1:11" ht="15" x14ac:dyDescent="0.25">
      <c r="A3" s="542"/>
      <c r="B3" s="543" t="s">
        <v>89</v>
      </c>
      <c r="C3" s="544" t="str">
        <f>'Q. Sphaler Creek'!C4</f>
        <v>Iskut</v>
      </c>
      <c r="E3" s="545" t="s">
        <v>116</v>
      </c>
      <c r="F3" s="545" t="s">
        <v>111</v>
      </c>
      <c r="G3" s="545" t="s">
        <v>117</v>
      </c>
      <c r="H3" s="545" t="s">
        <v>112</v>
      </c>
      <c r="I3" s="545" t="s">
        <v>113</v>
      </c>
      <c r="J3" s="545" t="s">
        <v>114</v>
      </c>
      <c r="K3" s="545" t="s">
        <v>441</v>
      </c>
    </row>
    <row r="4" spans="1:11" ht="15" x14ac:dyDescent="0.25">
      <c r="A4" s="542"/>
      <c r="B4" s="543" t="s">
        <v>87</v>
      </c>
      <c r="C4" s="544" t="str">
        <f>'Q. Sphaler Creek'!C5</f>
        <v>Prince George</v>
      </c>
      <c r="E4" s="546"/>
      <c r="F4" s="547">
        <f>C51</f>
        <v>0</v>
      </c>
      <c r="G4" s="547">
        <f>(C40+C57+C45+C95)/4</f>
        <v>2.1904761904761907</v>
      </c>
      <c r="H4" s="547">
        <f>C34</f>
        <v>2.75</v>
      </c>
      <c r="I4" s="547">
        <f>C66</f>
        <v>2.3333333333333335</v>
      </c>
      <c r="J4" s="547">
        <f>(C9+C25+C113)/3</f>
        <v>2.9047619047619051</v>
      </c>
      <c r="K4" s="547">
        <f>(C77+C81+C88+C119)/4</f>
        <v>2.0333333333333332</v>
      </c>
    </row>
    <row r="5" spans="1:11" ht="15" x14ac:dyDescent="0.25">
      <c r="A5" s="542"/>
      <c r="B5" s="548" t="s">
        <v>5</v>
      </c>
      <c r="C5" s="544" t="str">
        <f>'Q. Sphaler Creek'!C6</f>
        <v>Sphaler Creek, 104G03</v>
      </c>
    </row>
    <row r="6" spans="1:11" ht="15" x14ac:dyDescent="0.25">
      <c r="A6" s="542"/>
      <c r="B6" s="548" t="s">
        <v>6</v>
      </c>
      <c r="C6" s="544" t="str">
        <f>'Q. Sphaler Creek'!C7</f>
        <v>104G.005</v>
      </c>
    </row>
    <row r="7" spans="1:11" ht="15" x14ac:dyDescent="0.25">
      <c r="A7" s="549"/>
      <c r="B7" s="550"/>
      <c r="C7" s="551"/>
    </row>
    <row r="8" spans="1:11" ht="19.5" thickBot="1" x14ac:dyDescent="0.3">
      <c r="A8" s="549"/>
      <c r="B8" s="552" t="str">
        <f>'Q. Sphaler Creek'!C3</f>
        <v>Sphaler Creek</v>
      </c>
      <c r="C8" s="551"/>
    </row>
    <row r="9" spans="1:11" ht="15" x14ac:dyDescent="0.25">
      <c r="A9" s="428" t="s">
        <v>7</v>
      </c>
      <c r="B9" s="429" t="s">
        <v>206</v>
      </c>
      <c r="C9" s="553">
        <f>'Q. Sphaler Creek'!I10</f>
        <v>2.4285714285714284</v>
      </c>
    </row>
    <row r="10" spans="1:11" ht="15" x14ac:dyDescent="0.25">
      <c r="A10" s="322" t="s">
        <v>119</v>
      </c>
      <c r="B10" s="168" t="s">
        <v>94</v>
      </c>
      <c r="C10" s="334">
        <f>'Q. Sphaler Creek'!I11</f>
        <v>3</v>
      </c>
    </row>
    <row r="11" spans="1:11" ht="15" x14ac:dyDescent="0.25">
      <c r="A11" s="322" t="s">
        <v>120</v>
      </c>
      <c r="B11" s="168" t="s">
        <v>8</v>
      </c>
      <c r="C11" s="334">
        <f>'Q. Sphaler Creek'!I12</f>
        <v>0</v>
      </c>
    </row>
    <row r="12" spans="1:11" ht="15" x14ac:dyDescent="0.25">
      <c r="A12" s="322" t="s">
        <v>121</v>
      </c>
      <c r="B12" s="168" t="s">
        <v>224</v>
      </c>
      <c r="C12" s="334">
        <f>'Q. Sphaler Creek'!I13</f>
        <v>3</v>
      </c>
    </row>
    <row r="13" spans="1:11" ht="15" x14ac:dyDescent="0.25">
      <c r="A13" s="322" t="s">
        <v>122</v>
      </c>
      <c r="B13" s="168" t="s">
        <v>92</v>
      </c>
      <c r="C13" s="334">
        <f>'Q. Sphaler Creek'!I14</f>
        <v>3</v>
      </c>
    </row>
    <row r="14" spans="1:11" ht="15" x14ac:dyDescent="0.25">
      <c r="A14" s="322" t="s">
        <v>123</v>
      </c>
      <c r="B14" s="168" t="s">
        <v>91</v>
      </c>
      <c r="C14" s="334">
        <f>'Q. Sphaler Creek'!I15</f>
        <v>0</v>
      </c>
    </row>
    <row r="15" spans="1:11" ht="15" x14ac:dyDescent="0.25">
      <c r="A15" s="322" t="s">
        <v>124</v>
      </c>
      <c r="B15" s="168" t="s">
        <v>93</v>
      </c>
      <c r="C15" s="334">
        <f>'Q. Sphaler Creek'!I16</f>
        <v>5</v>
      </c>
    </row>
    <row r="16" spans="1:11" ht="15" x14ac:dyDescent="0.25">
      <c r="A16" s="322" t="s">
        <v>125</v>
      </c>
      <c r="B16" s="168" t="s">
        <v>203</v>
      </c>
      <c r="C16" s="334">
        <f>'Q. Sphaler Creek'!I17</f>
        <v>1</v>
      </c>
    </row>
    <row r="17" spans="1:3" ht="15" x14ac:dyDescent="0.25">
      <c r="A17" s="322" t="s">
        <v>126</v>
      </c>
      <c r="B17" s="168" t="s">
        <v>9</v>
      </c>
      <c r="C17" s="334">
        <f>'Q. Sphaler Creek'!I18</f>
        <v>1</v>
      </c>
    </row>
    <row r="18" spans="1:3" ht="15" x14ac:dyDescent="0.25">
      <c r="A18" s="322" t="s">
        <v>127</v>
      </c>
      <c r="B18" s="168" t="s">
        <v>10</v>
      </c>
      <c r="C18" s="334">
        <f>'Q. Sphaler Creek'!I19</f>
        <v>5</v>
      </c>
    </row>
    <row r="19" spans="1:3" ht="15" x14ac:dyDescent="0.25">
      <c r="A19" s="322" t="s">
        <v>128</v>
      </c>
      <c r="B19" s="168" t="s">
        <v>96</v>
      </c>
      <c r="C19" s="334">
        <f>'Q. Sphaler Creek'!I20</f>
        <v>5</v>
      </c>
    </row>
    <row r="20" spans="1:3" x14ac:dyDescent="0.35">
      <c r="A20" s="322" t="s">
        <v>129</v>
      </c>
      <c r="B20" s="168" t="s">
        <v>225</v>
      </c>
      <c r="C20" s="334">
        <f>'Q. Sphaler Creek'!I21</f>
        <v>1</v>
      </c>
    </row>
    <row r="21" spans="1:3" x14ac:dyDescent="0.35">
      <c r="A21" s="322" t="s">
        <v>130</v>
      </c>
      <c r="B21" s="168" t="s">
        <v>204</v>
      </c>
      <c r="C21" s="334">
        <f>'Q. Sphaler Creek'!I22</f>
        <v>3</v>
      </c>
    </row>
    <row r="22" spans="1:3" x14ac:dyDescent="0.35">
      <c r="A22" s="322" t="s">
        <v>131</v>
      </c>
      <c r="B22" s="168" t="s">
        <v>90</v>
      </c>
      <c r="C22" s="334">
        <f>'Q. Sphaler Creek'!I23</f>
        <v>1</v>
      </c>
    </row>
    <row r="23" spans="1:3" ht="29.5" thickBot="1" x14ac:dyDescent="0.4">
      <c r="A23" s="322" t="s">
        <v>132</v>
      </c>
      <c r="B23" s="323" t="s">
        <v>226</v>
      </c>
      <c r="C23" s="334">
        <f>'Q. Sphaler Creek'!I24</f>
        <v>3</v>
      </c>
    </row>
    <row r="24" spans="1:3" ht="15" thickBot="1" x14ac:dyDescent="0.4">
      <c r="A24" s="554"/>
      <c r="B24" s="555"/>
      <c r="C24" s="436"/>
    </row>
    <row r="25" spans="1:3" x14ac:dyDescent="0.35">
      <c r="A25" s="437" t="s">
        <v>11</v>
      </c>
      <c r="B25" s="438" t="s">
        <v>12</v>
      </c>
      <c r="C25" s="556">
        <f>'Q. Sphaler Creek'!I26</f>
        <v>1.2857142857142858</v>
      </c>
    </row>
    <row r="26" spans="1:3" x14ac:dyDescent="0.35">
      <c r="A26" s="325" t="s">
        <v>133</v>
      </c>
      <c r="B26" s="326" t="s">
        <v>13</v>
      </c>
      <c r="C26" s="327">
        <f>'Q. Sphaler Creek'!I27</f>
        <v>1</v>
      </c>
    </row>
    <row r="27" spans="1:3" x14ac:dyDescent="0.35">
      <c r="A27" s="325" t="s">
        <v>134</v>
      </c>
      <c r="B27" s="326" t="s">
        <v>205</v>
      </c>
      <c r="C27" s="327">
        <f>'Q. Sphaler Creek'!I28</f>
        <v>2</v>
      </c>
    </row>
    <row r="28" spans="1:3" x14ac:dyDescent="0.35">
      <c r="A28" s="325" t="s">
        <v>135</v>
      </c>
      <c r="B28" s="326" t="s">
        <v>14</v>
      </c>
      <c r="C28" s="327">
        <f>'Q. Sphaler Creek'!I29</f>
        <v>0</v>
      </c>
    </row>
    <row r="29" spans="1:3" x14ac:dyDescent="0.35">
      <c r="A29" s="325" t="s">
        <v>136</v>
      </c>
      <c r="B29" s="326" t="s">
        <v>15</v>
      </c>
      <c r="C29" s="327">
        <f>'Q. Sphaler Creek'!I30</f>
        <v>3</v>
      </c>
    </row>
    <row r="30" spans="1:3" x14ac:dyDescent="0.35">
      <c r="A30" s="325" t="s">
        <v>137</v>
      </c>
      <c r="B30" s="326" t="s">
        <v>16</v>
      </c>
      <c r="C30" s="327">
        <f>'Q. Sphaler Creek'!I31</f>
        <v>1</v>
      </c>
    </row>
    <row r="31" spans="1:3" ht="29" x14ac:dyDescent="0.35">
      <c r="A31" s="325" t="s">
        <v>138</v>
      </c>
      <c r="B31" s="326" t="s">
        <v>207</v>
      </c>
      <c r="C31" s="327">
        <f>'Q. Sphaler Creek'!I32</f>
        <v>1</v>
      </c>
    </row>
    <row r="32" spans="1:3" ht="15" thickBot="1" x14ac:dyDescent="0.4">
      <c r="A32" s="325" t="s">
        <v>139</v>
      </c>
      <c r="B32" s="557" t="s">
        <v>17</v>
      </c>
      <c r="C32" s="442">
        <f>'Q. Sphaler Creek'!I33</f>
        <v>1</v>
      </c>
    </row>
    <row r="33" spans="1:3" ht="15" thickBot="1" x14ac:dyDescent="0.4">
      <c r="A33" s="554"/>
      <c r="B33" s="555"/>
      <c r="C33" s="436"/>
    </row>
    <row r="34" spans="1:3" x14ac:dyDescent="0.35">
      <c r="A34" s="443" t="s">
        <v>18</v>
      </c>
      <c r="B34" s="444" t="s">
        <v>19</v>
      </c>
      <c r="C34" s="558">
        <f>'Q. Sphaler Creek'!I35</f>
        <v>2.75</v>
      </c>
    </row>
    <row r="35" spans="1:3" x14ac:dyDescent="0.35">
      <c r="A35" s="401" t="s">
        <v>140</v>
      </c>
      <c r="B35" s="402" t="s">
        <v>97</v>
      </c>
      <c r="C35" s="182">
        <f>'Q. Sphaler Creek'!I36</f>
        <v>3</v>
      </c>
    </row>
    <row r="36" spans="1:3" x14ac:dyDescent="0.35">
      <c r="A36" s="401" t="s">
        <v>141</v>
      </c>
      <c r="B36" s="402" t="s">
        <v>20</v>
      </c>
      <c r="C36" s="182">
        <f>'Q. Sphaler Creek'!I37</f>
        <v>4</v>
      </c>
    </row>
    <row r="37" spans="1:3" x14ac:dyDescent="0.35">
      <c r="A37" s="401" t="s">
        <v>142</v>
      </c>
      <c r="B37" s="402" t="s">
        <v>21</v>
      </c>
      <c r="C37" s="182">
        <f>'Q. Sphaler Creek'!I38</f>
        <v>3</v>
      </c>
    </row>
    <row r="38" spans="1:3" ht="15" thickBot="1" x14ac:dyDescent="0.4">
      <c r="A38" s="401" t="s">
        <v>143</v>
      </c>
      <c r="B38" s="404" t="s">
        <v>86</v>
      </c>
      <c r="C38" s="151">
        <f>'Q. Sphaler Creek'!I39</f>
        <v>1</v>
      </c>
    </row>
    <row r="39" spans="1:3" ht="15" thickBot="1" x14ac:dyDescent="0.4">
      <c r="A39" s="554"/>
      <c r="B39" s="555"/>
      <c r="C39" s="450"/>
    </row>
    <row r="40" spans="1:3" ht="29" x14ac:dyDescent="0.35">
      <c r="A40" s="131" t="s">
        <v>22</v>
      </c>
      <c r="B40" s="132" t="s">
        <v>227</v>
      </c>
      <c r="C40" s="559">
        <f>'Q. Sphaler Creek'!I41</f>
        <v>2.3333333333333335</v>
      </c>
    </row>
    <row r="41" spans="1:3" x14ac:dyDescent="0.35">
      <c r="A41" s="328" t="s">
        <v>144</v>
      </c>
      <c r="B41" s="329" t="s">
        <v>23</v>
      </c>
      <c r="C41" s="330">
        <f>'Q. Sphaler Creek'!I42</f>
        <v>3</v>
      </c>
    </row>
    <row r="42" spans="1:3" ht="29" x14ac:dyDescent="0.35">
      <c r="A42" s="328" t="s">
        <v>145</v>
      </c>
      <c r="B42" s="329" t="s">
        <v>228</v>
      </c>
      <c r="C42" s="330">
        <f>'Q. Sphaler Creek'!I43</f>
        <v>1</v>
      </c>
    </row>
    <row r="43" spans="1:3" ht="15" thickBot="1" x14ac:dyDescent="0.4">
      <c r="A43" s="328" t="s">
        <v>146</v>
      </c>
      <c r="B43" s="335" t="s">
        <v>24</v>
      </c>
      <c r="C43" s="336">
        <f>'Q. Sphaler Creek'!I44</f>
        <v>3</v>
      </c>
    </row>
    <row r="44" spans="1:3" ht="15" thickBot="1" x14ac:dyDescent="0.4">
      <c r="A44" s="554"/>
      <c r="B44" s="555"/>
      <c r="C44" s="436"/>
    </row>
    <row r="45" spans="1:3" x14ac:dyDescent="0.35">
      <c r="A45" s="452" t="s">
        <v>25</v>
      </c>
      <c r="B45" s="453" t="s">
        <v>26</v>
      </c>
      <c r="C45" s="560">
        <f>'Q. Sphaler Creek'!I44</f>
        <v>3</v>
      </c>
    </row>
    <row r="46" spans="1:3" x14ac:dyDescent="0.35">
      <c r="A46" s="561" t="s">
        <v>147</v>
      </c>
      <c r="B46" s="562" t="s">
        <v>208</v>
      </c>
      <c r="C46" s="186">
        <f>'Q. Sphaler Creek'!I45</f>
        <v>0</v>
      </c>
    </row>
    <row r="47" spans="1:3" x14ac:dyDescent="0.35">
      <c r="A47" s="561" t="s">
        <v>148</v>
      </c>
      <c r="B47" s="562" t="s">
        <v>209</v>
      </c>
      <c r="C47" s="186">
        <f>'Q. Sphaler Creek'!I46</f>
        <v>2</v>
      </c>
    </row>
    <row r="48" spans="1:3" x14ac:dyDescent="0.35">
      <c r="A48" s="561" t="s">
        <v>149</v>
      </c>
      <c r="B48" s="562" t="s">
        <v>27</v>
      </c>
      <c r="C48" s="186">
        <f>'Q. Sphaler Creek'!I47</f>
        <v>1</v>
      </c>
    </row>
    <row r="49" spans="1:3" ht="15" thickBot="1" x14ac:dyDescent="0.4">
      <c r="A49" s="561" t="s">
        <v>150</v>
      </c>
      <c r="B49" s="563" t="s">
        <v>210</v>
      </c>
      <c r="C49" s="173">
        <f>'Q. Sphaler Creek'!I48</f>
        <v>3</v>
      </c>
    </row>
    <row r="50" spans="1:3" ht="15" thickBot="1" x14ac:dyDescent="0.4">
      <c r="A50" s="554"/>
      <c r="B50" s="555"/>
      <c r="C50" s="436"/>
    </row>
    <row r="51" spans="1:3" x14ac:dyDescent="0.35">
      <c r="A51" s="457" t="s">
        <v>28</v>
      </c>
      <c r="B51" s="458" t="s">
        <v>29</v>
      </c>
      <c r="C51" s="564">
        <f>'Q. Sphaler Creek'!I52</f>
        <v>0</v>
      </c>
    </row>
    <row r="52" spans="1:3" x14ac:dyDescent="0.35">
      <c r="A52" s="565" t="s">
        <v>151</v>
      </c>
      <c r="B52" s="566" t="s">
        <v>30</v>
      </c>
      <c r="C52" s="167">
        <f>'Q. Sphaler Creek'!I53</f>
        <v>0</v>
      </c>
    </row>
    <row r="53" spans="1:3" x14ac:dyDescent="0.35">
      <c r="A53" s="565" t="s">
        <v>152</v>
      </c>
      <c r="B53" s="566" t="s">
        <v>31</v>
      </c>
      <c r="C53" s="167">
        <f>'Q. Sphaler Creek'!I54</f>
        <v>0</v>
      </c>
    </row>
    <row r="54" spans="1:3" x14ac:dyDescent="0.35">
      <c r="A54" s="565" t="s">
        <v>153</v>
      </c>
      <c r="B54" s="566" t="s">
        <v>32</v>
      </c>
      <c r="C54" s="167">
        <f>'Q. Sphaler Creek'!I55</f>
        <v>0</v>
      </c>
    </row>
    <row r="55" spans="1:3" ht="15" thickBot="1" x14ac:dyDescent="0.4">
      <c r="A55" s="565" t="s">
        <v>154</v>
      </c>
      <c r="B55" s="567" t="s">
        <v>33</v>
      </c>
      <c r="C55" s="464">
        <f>'Q. Sphaler Creek'!I56</f>
        <v>0</v>
      </c>
    </row>
    <row r="56" spans="1:3" ht="15" thickBot="1" x14ac:dyDescent="0.4">
      <c r="A56" s="554"/>
      <c r="B56" s="555"/>
      <c r="C56" s="436"/>
    </row>
    <row r="57" spans="1:3" x14ac:dyDescent="0.35">
      <c r="A57" s="465" t="s">
        <v>34</v>
      </c>
      <c r="B57" s="466" t="s">
        <v>211</v>
      </c>
      <c r="C57" s="568">
        <f>'Q. Sphaler Creek'!I58</f>
        <v>3.4285714285714284</v>
      </c>
    </row>
    <row r="58" spans="1:3" x14ac:dyDescent="0.35">
      <c r="A58" s="331" t="s">
        <v>155</v>
      </c>
      <c r="B58" s="332" t="s">
        <v>35</v>
      </c>
      <c r="C58" s="333">
        <f>'Q. Sphaler Creek'!I59</f>
        <v>3</v>
      </c>
    </row>
    <row r="59" spans="1:3" x14ac:dyDescent="0.35">
      <c r="A59" s="331" t="s">
        <v>156</v>
      </c>
      <c r="B59" s="332" t="s">
        <v>212</v>
      </c>
      <c r="C59" s="333">
        <f>'Q. Sphaler Creek'!I60</f>
        <v>3</v>
      </c>
    </row>
    <row r="60" spans="1:3" x14ac:dyDescent="0.35">
      <c r="A60" s="331" t="s">
        <v>157</v>
      </c>
      <c r="B60" s="332" t="s">
        <v>98</v>
      </c>
      <c r="C60" s="333">
        <f>'Q. Sphaler Creek'!I61</f>
        <v>3</v>
      </c>
    </row>
    <row r="61" spans="1:3" x14ac:dyDescent="0.35">
      <c r="A61" s="331" t="s">
        <v>158</v>
      </c>
      <c r="B61" s="332" t="s">
        <v>36</v>
      </c>
      <c r="C61" s="333">
        <f>'Q. Sphaler Creek'!I62</f>
        <v>4</v>
      </c>
    </row>
    <row r="62" spans="1:3" x14ac:dyDescent="0.35">
      <c r="A62" s="331" t="s">
        <v>159</v>
      </c>
      <c r="B62" s="332" t="s">
        <v>37</v>
      </c>
      <c r="C62" s="333">
        <f>'Q. Sphaler Creek'!I63</f>
        <v>3</v>
      </c>
    </row>
    <row r="63" spans="1:3" x14ac:dyDescent="0.35">
      <c r="A63" s="331" t="s">
        <v>160</v>
      </c>
      <c r="B63" s="332" t="s">
        <v>38</v>
      </c>
      <c r="C63" s="333">
        <f>'Q. Sphaler Creek'!I64</f>
        <v>3</v>
      </c>
    </row>
    <row r="64" spans="1:3" ht="15" thickBot="1" x14ac:dyDescent="0.4">
      <c r="A64" s="331" t="s">
        <v>161</v>
      </c>
      <c r="B64" s="569" t="s">
        <v>39</v>
      </c>
      <c r="C64" s="145">
        <f>'Q. Sphaler Creek'!I65</f>
        <v>5</v>
      </c>
    </row>
    <row r="65" spans="1:3" ht="15" thickBot="1" x14ac:dyDescent="0.4">
      <c r="A65" s="554"/>
      <c r="B65" s="555"/>
      <c r="C65" s="436"/>
    </row>
    <row r="66" spans="1:3" x14ac:dyDescent="0.35">
      <c r="A66" s="469" t="s">
        <v>40</v>
      </c>
      <c r="B66" s="470" t="s">
        <v>41</v>
      </c>
      <c r="C66" s="570">
        <f>'Q. Sphaler Creek'!I67</f>
        <v>2.3333333333333335</v>
      </c>
    </row>
    <row r="67" spans="1:3" x14ac:dyDescent="0.35">
      <c r="A67" s="338" t="s">
        <v>162</v>
      </c>
      <c r="B67" s="139" t="s">
        <v>42</v>
      </c>
      <c r="C67" s="142">
        <f>'Q. Sphaler Creek'!I68</f>
        <v>1</v>
      </c>
    </row>
    <row r="68" spans="1:3" x14ac:dyDescent="0.35">
      <c r="A68" s="338" t="s">
        <v>163</v>
      </c>
      <c r="B68" s="139" t="s">
        <v>99</v>
      </c>
      <c r="C68" s="142">
        <f>'Q. Sphaler Creek'!I69</f>
        <v>1</v>
      </c>
    </row>
    <row r="69" spans="1:3" x14ac:dyDescent="0.35">
      <c r="A69" s="338" t="s">
        <v>164</v>
      </c>
      <c r="B69" s="139" t="s">
        <v>43</v>
      </c>
      <c r="C69" s="142">
        <f>'Q. Sphaler Creek'!I70</f>
        <v>3</v>
      </c>
    </row>
    <row r="70" spans="1:3" x14ac:dyDescent="0.35">
      <c r="A70" s="338" t="s">
        <v>165</v>
      </c>
      <c r="B70" s="139" t="s">
        <v>44</v>
      </c>
      <c r="C70" s="142">
        <f>'Q. Sphaler Creek'!I71</f>
        <v>3</v>
      </c>
    </row>
    <row r="71" spans="1:3" x14ac:dyDescent="0.35">
      <c r="A71" s="338" t="s">
        <v>166</v>
      </c>
      <c r="B71" s="139" t="s">
        <v>100</v>
      </c>
      <c r="C71" s="142">
        <f>'Q. Sphaler Creek'!I72</f>
        <v>3</v>
      </c>
    </row>
    <row r="72" spans="1:3" x14ac:dyDescent="0.35">
      <c r="A72" s="338" t="s">
        <v>167</v>
      </c>
      <c r="B72" s="339" t="s">
        <v>45</v>
      </c>
      <c r="C72" s="142">
        <f>'Q. Sphaler Creek'!I73</f>
        <v>1</v>
      </c>
    </row>
    <row r="73" spans="1:3" ht="29" x14ac:dyDescent="0.35">
      <c r="A73" s="338" t="s">
        <v>232</v>
      </c>
      <c r="B73" s="339" t="s">
        <v>233</v>
      </c>
      <c r="C73" s="142">
        <f>'Q. Sphaler Creek'!I74</f>
        <v>3</v>
      </c>
    </row>
    <row r="74" spans="1:3" ht="29" x14ac:dyDescent="0.35">
      <c r="A74" s="338" t="s">
        <v>234</v>
      </c>
      <c r="B74" s="139" t="s">
        <v>235</v>
      </c>
      <c r="C74" s="142">
        <f>'Q. Sphaler Creek'!I75</f>
        <v>3</v>
      </c>
    </row>
    <row r="75" spans="1:3" ht="15" thickBot="1" x14ac:dyDescent="0.4">
      <c r="A75" s="338" t="s">
        <v>236</v>
      </c>
      <c r="B75" s="397" t="s">
        <v>237</v>
      </c>
      <c r="C75" s="142">
        <f>'Q. Sphaler Creek'!I76</f>
        <v>3</v>
      </c>
    </row>
    <row r="76" spans="1:3" ht="15" thickBot="1" x14ac:dyDescent="0.4">
      <c r="A76" s="554"/>
      <c r="B76" s="555"/>
      <c r="C76" s="450"/>
    </row>
    <row r="77" spans="1:3" x14ac:dyDescent="0.35">
      <c r="A77" s="475" t="s">
        <v>46</v>
      </c>
      <c r="B77" s="476" t="s">
        <v>47</v>
      </c>
      <c r="C77" s="571">
        <f>'Q. Sphaler Creek'!I78</f>
        <v>5</v>
      </c>
    </row>
    <row r="78" spans="1:3" x14ac:dyDescent="0.35">
      <c r="A78" s="572" t="s">
        <v>168</v>
      </c>
      <c r="B78" s="573" t="s">
        <v>213</v>
      </c>
      <c r="C78" s="164">
        <f>'Q. Sphaler Creek'!I79</f>
        <v>5</v>
      </c>
    </row>
    <row r="79" spans="1:3" ht="15" thickBot="1" x14ac:dyDescent="0.4">
      <c r="A79" s="572" t="s">
        <v>169</v>
      </c>
      <c r="B79" s="574" t="s">
        <v>48</v>
      </c>
      <c r="C79" s="483">
        <f>'Q. Sphaler Creek'!I80</f>
        <v>5</v>
      </c>
    </row>
    <row r="80" spans="1:3" ht="15" thickBot="1" x14ac:dyDescent="0.4">
      <c r="A80" s="554"/>
      <c r="B80" s="555"/>
      <c r="C80" s="436"/>
    </row>
    <row r="81" spans="1:3" x14ac:dyDescent="0.35">
      <c r="A81" s="428" t="s">
        <v>49</v>
      </c>
      <c r="B81" s="429" t="s">
        <v>50</v>
      </c>
      <c r="C81" s="553">
        <f>'Q. Sphaler Creek'!I82</f>
        <v>1.6</v>
      </c>
    </row>
    <row r="82" spans="1:3" x14ac:dyDescent="0.35">
      <c r="A82" s="322" t="s">
        <v>170</v>
      </c>
      <c r="B82" s="168" t="s">
        <v>214</v>
      </c>
      <c r="C82" s="334">
        <f>'Q. Sphaler Creek'!I83</f>
        <v>0</v>
      </c>
    </row>
    <row r="83" spans="1:3" x14ac:dyDescent="0.35">
      <c r="A83" s="322" t="s">
        <v>171</v>
      </c>
      <c r="B83" s="168" t="s">
        <v>51</v>
      </c>
      <c r="C83" s="334">
        <f>'Q. Sphaler Creek'!I84</f>
        <v>1</v>
      </c>
    </row>
    <row r="84" spans="1:3" x14ac:dyDescent="0.35">
      <c r="A84" s="322" t="s">
        <v>201</v>
      </c>
      <c r="B84" s="168" t="s">
        <v>52</v>
      </c>
      <c r="C84" s="334">
        <f>'Q. Sphaler Creek'!I85</f>
        <v>1</v>
      </c>
    </row>
    <row r="85" spans="1:3" x14ac:dyDescent="0.35">
      <c r="A85" s="322" t="s">
        <v>172</v>
      </c>
      <c r="B85" s="215" t="s">
        <v>53</v>
      </c>
      <c r="C85" s="334">
        <f>'Q. Sphaler Creek'!I86</f>
        <v>3</v>
      </c>
    </row>
    <row r="86" spans="1:3" ht="15" thickBot="1" x14ac:dyDescent="0.4">
      <c r="A86" s="322" t="s">
        <v>173</v>
      </c>
      <c r="B86" s="323" t="s">
        <v>215</v>
      </c>
      <c r="C86" s="324">
        <f>'Q. Sphaler Creek'!I87</f>
        <v>3</v>
      </c>
    </row>
    <row r="87" spans="1:3" ht="15" thickBot="1" x14ac:dyDescent="0.4">
      <c r="A87" s="554"/>
      <c r="B87" s="555"/>
      <c r="C87" s="436"/>
    </row>
    <row r="88" spans="1:3" x14ac:dyDescent="0.35">
      <c r="A88" s="437" t="s">
        <v>54</v>
      </c>
      <c r="B88" s="438" t="s">
        <v>55</v>
      </c>
      <c r="C88" s="556">
        <f>'Q. Sphaler Creek'!I89</f>
        <v>1.2</v>
      </c>
    </row>
    <row r="89" spans="1:3" x14ac:dyDescent="0.35">
      <c r="A89" s="325" t="s">
        <v>174</v>
      </c>
      <c r="B89" s="326" t="s">
        <v>56</v>
      </c>
      <c r="C89" s="327">
        <f>'Q. Sphaler Creek'!I90</f>
        <v>4</v>
      </c>
    </row>
    <row r="90" spans="1:3" x14ac:dyDescent="0.35">
      <c r="A90" s="325" t="s">
        <v>175</v>
      </c>
      <c r="B90" s="326" t="s">
        <v>101</v>
      </c>
      <c r="C90" s="327">
        <f>'Q. Sphaler Creek'!I91</f>
        <v>2</v>
      </c>
    </row>
    <row r="91" spans="1:3" x14ac:dyDescent="0.35">
      <c r="A91" s="325" t="s">
        <v>202</v>
      </c>
      <c r="B91" s="326" t="s">
        <v>57</v>
      </c>
      <c r="C91" s="327">
        <f>'Q. Sphaler Creek'!I92</f>
        <v>0</v>
      </c>
    </row>
    <row r="92" spans="1:3" x14ac:dyDescent="0.35">
      <c r="A92" s="325" t="s">
        <v>176</v>
      </c>
      <c r="B92" s="326" t="s">
        <v>58</v>
      </c>
      <c r="C92" s="327">
        <f>'Q. Sphaler Creek'!I93</f>
        <v>0</v>
      </c>
    </row>
    <row r="93" spans="1:3" ht="15" thickBot="1" x14ac:dyDescent="0.4">
      <c r="A93" s="325" t="s">
        <v>177</v>
      </c>
      <c r="B93" s="557" t="s">
        <v>59</v>
      </c>
      <c r="C93" s="442">
        <f>'Q. Sphaler Creek'!I94</f>
        <v>0</v>
      </c>
    </row>
    <row r="94" spans="1:3" ht="15" thickBot="1" x14ac:dyDescent="0.4">
      <c r="A94" s="554"/>
      <c r="B94" s="555"/>
      <c r="C94" s="436"/>
    </row>
    <row r="95" spans="1:3" x14ac:dyDescent="0.35">
      <c r="A95" s="443" t="s">
        <v>60</v>
      </c>
      <c r="B95" s="444" t="s">
        <v>220</v>
      </c>
      <c r="C95" s="558">
        <f>'Q. Sphaler Creek'!I96</f>
        <v>0</v>
      </c>
    </row>
    <row r="96" spans="1:3" x14ac:dyDescent="0.35">
      <c r="A96" s="401" t="s">
        <v>178</v>
      </c>
      <c r="B96" s="402" t="s">
        <v>216</v>
      </c>
      <c r="C96" s="182">
        <f>'Q. Sphaler Creek'!I97</f>
        <v>0</v>
      </c>
    </row>
    <row r="97" spans="1:3" x14ac:dyDescent="0.35">
      <c r="A97" s="401" t="s">
        <v>179</v>
      </c>
      <c r="B97" s="402" t="s">
        <v>217</v>
      </c>
      <c r="C97" s="182">
        <f>'Q. Sphaler Creek'!I98</f>
        <v>0</v>
      </c>
    </row>
    <row r="98" spans="1:3" x14ac:dyDescent="0.35">
      <c r="A98" s="401" t="s">
        <v>180</v>
      </c>
      <c r="B98" s="402" t="s">
        <v>218</v>
      </c>
      <c r="C98" s="182">
        <f>'Q. Sphaler Creek'!I99</f>
        <v>0</v>
      </c>
    </row>
    <row r="99" spans="1:3" x14ac:dyDescent="0.35">
      <c r="A99" s="401" t="s">
        <v>181</v>
      </c>
      <c r="B99" s="402" t="s">
        <v>219</v>
      </c>
      <c r="C99" s="182">
        <f>'Q. Sphaler Creek'!I100</f>
        <v>0</v>
      </c>
    </row>
    <row r="100" spans="1:3" x14ac:dyDescent="0.35">
      <c r="A100" s="401" t="s">
        <v>182</v>
      </c>
      <c r="B100" s="402" t="s">
        <v>221</v>
      </c>
      <c r="C100" s="182">
        <f>'Q. Sphaler Creek'!I101</f>
        <v>0</v>
      </c>
    </row>
    <row r="101" spans="1:3" x14ac:dyDescent="0.35">
      <c r="A101" s="401" t="s">
        <v>183</v>
      </c>
      <c r="B101" s="402" t="s">
        <v>61</v>
      </c>
      <c r="C101" s="182">
        <f>'Q. Sphaler Creek'!I102</f>
        <v>0</v>
      </c>
    </row>
    <row r="102" spans="1:3" x14ac:dyDescent="0.35">
      <c r="A102" s="401" t="s">
        <v>184</v>
      </c>
      <c r="B102" s="402" t="s">
        <v>222</v>
      </c>
      <c r="C102" s="182">
        <f>'Q. Sphaler Creek'!I103</f>
        <v>0</v>
      </c>
    </row>
    <row r="103" spans="1:3" x14ac:dyDescent="0.35">
      <c r="A103" s="401" t="s">
        <v>185</v>
      </c>
      <c r="B103" s="402" t="s">
        <v>62</v>
      </c>
      <c r="C103" s="182">
        <f>'Q. Sphaler Creek'!I104</f>
        <v>0</v>
      </c>
    </row>
    <row r="104" spans="1:3" x14ac:dyDescent="0.35">
      <c r="A104" s="401" t="s">
        <v>186</v>
      </c>
      <c r="B104" s="402" t="s">
        <v>63</v>
      </c>
      <c r="C104" s="182">
        <f>'Q. Sphaler Creek'!I105</f>
        <v>0</v>
      </c>
    </row>
    <row r="105" spans="1:3" x14ac:dyDescent="0.35">
      <c r="A105" s="401" t="s">
        <v>187</v>
      </c>
      <c r="B105" s="402" t="s">
        <v>64</v>
      </c>
      <c r="C105" s="182">
        <f>'Q. Sphaler Creek'!I106</f>
        <v>0</v>
      </c>
    </row>
    <row r="106" spans="1:3" x14ac:dyDescent="0.35">
      <c r="A106" s="401" t="s">
        <v>188</v>
      </c>
      <c r="B106" s="402" t="s">
        <v>65</v>
      </c>
      <c r="C106" s="182">
        <f>'Q. Sphaler Creek'!I107</f>
        <v>0</v>
      </c>
    </row>
    <row r="107" spans="1:3" x14ac:dyDescent="0.35">
      <c r="A107" s="401" t="s">
        <v>189</v>
      </c>
      <c r="B107" s="402" t="s">
        <v>95</v>
      </c>
      <c r="C107" s="182">
        <f>'Q. Sphaler Creek'!I108</f>
        <v>0</v>
      </c>
    </row>
    <row r="108" spans="1:3" x14ac:dyDescent="0.35">
      <c r="A108" s="401" t="s">
        <v>190</v>
      </c>
      <c r="B108" s="402" t="s">
        <v>66</v>
      </c>
      <c r="C108" s="182">
        <f>'Q. Sphaler Creek'!I109</f>
        <v>0</v>
      </c>
    </row>
    <row r="109" spans="1:3" x14ac:dyDescent="0.35">
      <c r="A109" s="401" t="s">
        <v>191</v>
      </c>
      <c r="B109" s="402" t="s">
        <v>67</v>
      </c>
      <c r="C109" s="182">
        <f>'Q. Sphaler Creek'!I110</f>
        <v>0</v>
      </c>
    </row>
    <row r="110" spans="1:3" x14ac:dyDescent="0.35">
      <c r="A110" s="401" t="s">
        <v>192</v>
      </c>
      <c r="B110" s="402" t="s">
        <v>68</v>
      </c>
      <c r="C110" s="182">
        <f>'Q. Sphaler Creek'!I111</f>
        <v>0</v>
      </c>
    </row>
    <row r="111" spans="1:3" ht="15" thickBot="1" x14ac:dyDescent="0.4">
      <c r="A111" s="401" t="s">
        <v>193</v>
      </c>
      <c r="B111" s="404" t="s">
        <v>69</v>
      </c>
      <c r="C111" s="151">
        <f>'Q. Sphaler Creek'!I112</f>
        <v>0</v>
      </c>
    </row>
    <row r="112" spans="1:3" ht="15" thickBot="1" x14ac:dyDescent="0.4">
      <c r="A112" s="554"/>
      <c r="B112" s="555"/>
      <c r="C112" s="436"/>
    </row>
    <row r="113" spans="1:3" x14ac:dyDescent="0.35">
      <c r="A113" s="131" t="s">
        <v>70</v>
      </c>
      <c r="B113" s="132" t="s">
        <v>85</v>
      </c>
      <c r="C113" s="559">
        <f>'Q. Sphaler Creek'!I114</f>
        <v>5</v>
      </c>
    </row>
    <row r="114" spans="1:3" ht="43.5" x14ac:dyDescent="0.35">
      <c r="A114" s="328" t="s">
        <v>194</v>
      </c>
      <c r="B114" s="329" t="s">
        <v>229</v>
      </c>
      <c r="C114" s="330">
        <f>'Q. Sphaler Creek'!I115</f>
        <v>5</v>
      </c>
    </row>
    <row r="115" spans="1:3" ht="43.5" x14ac:dyDescent="0.35">
      <c r="A115" s="328" t="s">
        <v>195</v>
      </c>
      <c r="B115" s="329" t="s">
        <v>230</v>
      </c>
      <c r="C115" s="330">
        <f>'Q. Sphaler Creek'!I116</f>
        <v>5</v>
      </c>
    </row>
    <row r="116" spans="1:3" x14ac:dyDescent="0.35">
      <c r="A116" s="328" t="s">
        <v>196</v>
      </c>
      <c r="B116" s="329" t="s">
        <v>71</v>
      </c>
      <c r="C116" s="330">
        <f>'Q. Sphaler Creek'!I117</f>
        <v>5</v>
      </c>
    </row>
    <row r="117" spans="1:3" ht="29.5" thickBot="1" x14ac:dyDescent="0.4">
      <c r="A117" s="328" t="s">
        <v>197</v>
      </c>
      <c r="B117" s="335" t="s">
        <v>231</v>
      </c>
      <c r="C117" s="336">
        <f>'Q. Sphaler Creek'!I118</f>
        <v>5</v>
      </c>
    </row>
    <row r="118" spans="1:3" ht="15" thickBot="1" x14ac:dyDescent="0.4">
      <c r="A118" s="554"/>
      <c r="B118" s="555"/>
      <c r="C118" s="436"/>
    </row>
    <row r="119" spans="1:3" x14ac:dyDescent="0.35">
      <c r="A119" s="452" t="s">
        <v>72</v>
      </c>
      <c r="B119" s="453" t="s">
        <v>73</v>
      </c>
      <c r="C119" s="560">
        <f>'Q. Sphaler Creek'!I120</f>
        <v>0.33333333333333331</v>
      </c>
    </row>
    <row r="120" spans="1:3" x14ac:dyDescent="0.35">
      <c r="A120" s="561" t="s">
        <v>198</v>
      </c>
      <c r="B120" s="562"/>
      <c r="C120" s="186">
        <f>'Q. Sphaler Creek'!I121</f>
        <v>0</v>
      </c>
    </row>
    <row r="121" spans="1:3" x14ac:dyDescent="0.35">
      <c r="A121" s="561" t="s">
        <v>199</v>
      </c>
      <c r="B121" s="562"/>
      <c r="C121" s="186">
        <f>'Q. Sphaler Creek'!I122</f>
        <v>1</v>
      </c>
    </row>
    <row r="122" spans="1:3" ht="15" thickBot="1" x14ac:dyDescent="0.4">
      <c r="A122" s="561" t="s">
        <v>200</v>
      </c>
      <c r="B122" s="563"/>
      <c r="C122" s="173">
        <f>'Q. Sphaler Creek'!I123</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topLeftCell="A2" zoomScaleNormal="100" zoomScaleSheetLayoutView="100" workbookViewId="0">
      <selection activeCell="A2" sqref="A2"/>
    </sheetView>
  </sheetViews>
  <sheetFormatPr defaultColWidth="9.1796875" defaultRowHeight="14.5" x14ac:dyDescent="0.35"/>
  <cols>
    <col min="1" max="1" width="5.453125" style="123" customWidth="1"/>
    <col min="2" max="2" width="45.7265625" style="123" customWidth="1"/>
    <col min="3" max="3" width="57.1796875" style="123" customWidth="1"/>
    <col min="4" max="4" width="20" style="123" hidden="1" customWidth="1"/>
    <col min="5" max="5" width="17.26953125" style="123" hidden="1" customWidth="1"/>
    <col min="6" max="6" width="24.26953125" style="123" hidden="1" customWidth="1"/>
    <col min="7" max="7" width="21.81640625" style="123" hidden="1" customWidth="1"/>
    <col min="8" max="8" width="36.7265625" style="123" hidden="1" customWidth="1"/>
    <col min="9" max="9" width="12" style="123" customWidth="1"/>
    <col min="10" max="16384" width="9.179687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ht="45" x14ac:dyDescent="0.25">
      <c r="A2" s="316"/>
      <c r="B2" s="316" t="s">
        <v>1099</v>
      </c>
      <c r="C2" s="316" t="s">
        <v>0</v>
      </c>
      <c r="D2" s="316" t="s">
        <v>1</v>
      </c>
      <c r="E2" s="316" t="s">
        <v>2</v>
      </c>
      <c r="F2" s="316" t="s">
        <v>3</v>
      </c>
      <c r="G2" s="316" t="s">
        <v>4</v>
      </c>
      <c r="H2" s="316" t="s">
        <v>75</v>
      </c>
      <c r="I2" s="317" t="s">
        <v>103</v>
      </c>
    </row>
    <row r="3" spans="1:9" ht="15" x14ac:dyDescent="0.25">
      <c r="A3" s="424"/>
      <c r="B3" s="424" t="s">
        <v>279</v>
      </c>
      <c r="C3" s="425" t="s">
        <v>761</v>
      </c>
      <c r="I3" s="424"/>
    </row>
    <row r="4" spans="1:9" ht="15" x14ac:dyDescent="0.25">
      <c r="A4" s="424"/>
      <c r="B4" s="424" t="s">
        <v>280</v>
      </c>
      <c r="C4" s="425" t="s">
        <v>762</v>
      </c>
      <c r="I4" s="424"/>
    </row>
    <row r="5" spans="1:9" ht="15" x14ac:dyDescent="0.25">
      <c r="A5" s="424"/>
      <c r="B5" s="424" t="s">
        <v>246</v>
      </c>
      <c r="C5" s="425" t="s">
        <v>661</v>
      </c>
      <c r="I5" s="424"/>
    </row>
    <row r="6" spans="1:9" ht="15" x14ac:dyDescent="0.25">
      <c r="A6" s="426"/>
      <c r="B6" s="426" t="s">
        <v>247</v>
      </c>
      <c r="C6" s="425" t="s">
        <v>1093</v>
      </c>
      <c r="I6" s="426"/>
    </row>
    <row r="7" spans="1:9" ht="15" x14ac:dyDescent="0.25">
      <c r="A7" s="426"/>
      <c r="B7" s="426" t="s">
        <v>6</v>
      </c>
      <c r="C7" s="425" t="s">
        <v>1094</v>
      </c>
      <c r="I7" s="426"/>
    </row>
    <row r="9" spans="1:9" ht="19.5" thickBot="1" x14ac:dyDescent="0.3">
      <c r="B9" s="427" t="str">
        <f>C3</f>
        <v>Upper Arrow Lake</v>
      </c>
    </row>
    <row r="10" spans="1:9" ht="15" x14ac:dyDescent="0.25">
      <c r="A10" s="428" t="s">
        <v>7</v>
      </c>
      <c r="B10" s="429" t="s">
        <v>206</v>
      </c>
      <c r="C10" s="431"/>
      <c r="D10" s="430"/>
      <c r="E10" s="430"/>
      <c r="F10" s="430"/>
      <c r="G10" s="430"/>
      <c r="H10" s="431"/>
      <c r="I10" s="432">
        <f>AVERAGE(I11:I24)</f>
        <v>3.2857142857142856</v>
      </c>
    </row>
    <row r="11" spans="1:9" ht="15" x14ac:dyDescent="0.25">
      <c r="A11" s="322" t="s">
        <v>119</v>
      </c>
      <c r="B11" s="168" t="s">
        <v>94</v>
      </c>
      <c r="C11" s="138" t="s">
        <v>286</v>
      </c>
      <c r="D11" s="137"/>
      <c r="E11" s="137"/>
      <c r="F11" s="137"/>
      <c r="G11" s="137"/>
      <c r="H11" s="138"/>
      <c r="I11" s="334">
        <v>5</v>
      </c>
    </row>
    <row r="12" spans="1:9" ht="15" x14ac:dyDescent="0.25">
      <c r="A12" s="322" t="s">
        <v>120</v>
      </c>
      <c r="B12" s="138" t="s">
        <v>8</v>
      </c>
      <c r="C12" s="138" t="s">
        <v>694</v>
      </c>
      <c r="D12" s="137"/>
      <c r="E12" s="137"/>
      <c r="F12" s="137"/>
      <c r="G12" s="137"/>
      <c r="H12" s="138"/>
      <c r="I12" s="334">
        <v>2</v>
      </c>
    </row>
    <row r="13" spans="1:9" ht="15" x14ac:dyDescent="0.25">
      <c r="A13" s="322" t="s">
        <v>121</v>
      </c>
      <c r="B13" s="138" t="s">
        <v>224</v>
      </c>
      <c r="C13" s="138" t="s">
        <v>763</v>
      </c>
      <c r="D13" s="137"/>
      <c r="E13" s="137"/>
      <c r="F13" s="137"/>
      <c r="G13" s="137"/>
      <c r="H13" s="138"/>
      <c r="I13" s="334">
        <v>5</v>
      </c>
    </row>
    <row r="14" spans="1:9" ht="45" x14ac:dyDescent="0.25">
      <c r="A14" s="322" t="s">
        <v>122</v>
      </c>
      <c r="B14" s="138" t="s">
        <v>92</v>
      </c>
      <c r="C14" s="138" t="s">
        <v>764</v>
      </c>
      <c r="D14" s="137"/>
      <c r="E14" s="137"/>
      <c r="F14" s="137"/>
      <c r="G14" s="137"/>
      <c r="H14" s="138"/>
      <c r="I14" s="334">
        <v>5</v>
      </c>
    </row>
    <row r="15" spans="1:9" ht="15" x14ac:dyDescent="0.25">
      <c r="A15" s="322" t="s">
        <v>123</v>
      </c>
      <c r="B15" s="138" t="s">
        <v>91</v>
      </c>
      <c r="C15" s="138" t="s">
        <v>342</v>
      </c>
      <c r="D15" s="137"/>
      <c r="E15" s="137"/>
      <c r="F15" s="137"/>
      <c r="G15" s="137"/>
      <c r="H15" s="138"/>
      <c r="I15" s="334">
        <v>0</v>
      </c>
    </row>
    <row r="16" spans="1:9" ht="30" x14ac:dyDescent="0.25">
      <c r="A16" s="322" t="s">
        <v>124</v>
      </c>
      <c r="B16" s="138" t="s">
        <v>93</v>
      </c>
      <c r="C16" s="138" t="s">
        <v>765</v>
      </c>
      <c r="D16" s="137"/>
      <c r="E16" s="137"/>
      <c r="F16" s="137"/>
      <c r="G16" s="137"/>
      <c r="H16" s="138"/>
      <c r="I16" s="334">
        <v>5</v>
      </c>
    </row>
    <row r="17" spans="1:9" ht="15" x14ac:dyDescent="0.25">
      <c r="A17" s="322" t="s">
        <v>125</v>
      </c>
      <c r="B17" s="138" t="s">
        <v>203</v>
      </c>
      <c r="C17" s="138" t="s">
        <v>766</v>
      </c>
      <c r="D17" s="137"/>
      <c r="E17" s="137"/>
      <c r="F17" s="137"/>
      <c r="G17" s="137"/>
      <c r="H17" s="138"/>
      <c r="I17" s="334">
        <v>3</v>
      </c>
    </row>
    <row r="18" spans="1:9" ht="15" x14ac:dyDescent="0.25">
      <c r="A18" s="322" t="s">
        <v>126</v>
      </c>
      <c r="B18" s="138" t="s">
        <v>9</v>
      </c>
      <c r="C18" s="138"/>
      <c r="D18" s="137"/>
      <c r="E18" s="137"/>
      <c r="F18" s="137"/>
      <c r="G18" s="137"/>
      <c r="H18" s="138"/>
      <c r="I18" s="334">
        <v>3</v>
      </c>
    </row>
    <row r="19" spans="1:9" ht="15" x14ac:dyDescent="0.25">
      <c r="A19" s="322" t="s">
        <v>127</v>
      </c>
      <c r="B19" s="138" t="s">
        <v>10</v>
      </c>
      <c r="C19" s="138"/>
      <c r="D19" s="137"/>
      <c r="E19" s="137"/>
      <c r="F19" s="137"/>
      <c r="G19" s="137"/>
      <c r="H19" s="138"/>
      <c r="I19" s="334">
        <v>0</v>
      </c>
    </row>
    <row r="20" spans="1:9" ht="15" x14ac:dyDescent="0.25">
      <c r="A20" s="322" t="s">
        <v>128</v>
      </c>
      <c r="B20" s="138" t="s">
        <v>96</v>
      </c>
      <c r="C20" s="138" t="s">
        <v>700</v>
      </c>
      <c r="D20" s="137"/>
      <c r="E20" s="137"/>
      <c r="F20" s="137"/>
      <c r="G20" s="137"/>
      <c r="H20" s="138"/>
      <c r="I20" s="334">
        <v>5</v>
      </c>
    </row>
    <row r="21" spans="1:9" ht="15" x14ac:dyDescent="0.25">
      <c r="A21" s="322" t="s">
        <v>129</v>
      </c>
      <c r="B21" s="138" t="s">
        <v>225</v>
      </c>
      <c r="C21" s="138" t="s">
        <v>817</v>
      </c>
      <c r="D21" s="137"/>
      <c r="E21" s="137"/>
      <c r="F21" s="137"/>
      <c r="G21" s="137"/>
      <c r="H21" s="138"/>
      <c r="I21" s="334">
        <v>1</v>
      </c>
    </row>
    <row r="22" spans="1:9" x14ac:dyDescent="0.35">
      <c r="A22" s="322" t="s">
        <v>130</v>
      </c>
      <c r="B22" s="138" t="s">
        <v>204</v>
      </c>
      <c r="C22" s="138" t="s">
        <v>767</v>
      </c>
      <c r="D22" s="137"/>
      <c r="E22" s="137"/>
      <c r="F22" s="137"/>
      <c r="G22" s="137"/>
      <c r="H22" s="138"/>
      <c r="I22" s="334">
        <v>5</v>
      </c>
    </row>
    <row r="23" spans="1:9" x14ac:dyDescent="0.35">
      <c r="A23" s="322" t="s">
        <v>131</v>
      </c>
      <c r="B23" s="138" t="s">
        <v>90</v>
      </c>
      <c r="C23" s="138" t="s">
        <v>768</v>
      </c>
      <c r="D23" s="137"/>
      <c r="E23" s="137"/>
      <c r="F23" s="137"/>
      <c r="G23" s="137"/>
      <c r="H23" s="138"/>
      <c r="I23" s="334">
        <v>2</v>
      </c>
    </row>
    <row r="24" spans="1:9" ht="44" thickBot="1" x14ac:dyDescent="0.4">
      <c r="A24" s="433" t="s">
        <v>132</v>
      </c>
      <c r="B24" s="143" t="s">
        <v>226</v>
      </c>
      <c r="C24" s="143" t="s">
        <v>769</v>
      </c>
      <c r="D24" s="144"/>
      <c r="E24" s="144"/>
      <c r="F24" s="144"/>
      <c r="G24" s="144"/>
      <c r="H24" s="143"/>
      <c r="I24" s="324">
        <v>5</v>
      </c>
    </row>
    <row r="25" spans="1:9" ht="15" thickBot="1" x14ac:dyDescent="0.4">
      <c r="A25" s="434"/>
      <c r="B25" s="435"/>
      <c r="C25" s="435"/>
      <c r="D25" s="434"/>
      <c r="E25" s="434"/>
      <c r="F25" s="434"/>
      <c r="G25" s="434"/>
      <c r="H25" s="435"/>
      <c r="I25" s="436"/>
    </row>
    <row r="26" spans="1:9" x14ac:dyDescent="0.35">
      <c r="A26" s="437" t="s">
        <v>11</v>
      </c>
      <c r="B26" s="438" t="s">
        <v>12</v>
      </c>
      <c r="C26" s="158"/>
      <c r="D26" s="439"/>
      <c r="E26" s="439"/>
      <c r="F26" s="439"/>
      <c r="G26" s="439"/>
      <c r="H26" s="158"/>
      <c r="I26" s="440">
        <f>AVERAGE(I27:I33)</f>
        <v>2.7142857142857144</v>
      </c>
    </row>
    <row r="27" spans="1:9" x14ac:dyDescent="0.35">
      <c r="A27" s="187" t="s">
        <v>133</v>
      </c>
      <c r="B27" s="188" t="s">
        <v>13</v>
      </c>
      <c r="C27" s="188" t="s">
        <v>318</v>
      </c>
      <c r="D27" s="189"/>
      <c r="E27" s="189"/>
      <c r="F27" s="189"/>
      <c r="G27" s="189"/>
      <c r="H27" s="188"/>
      <c r="I27" s="327">
        <v>3</v>
      </c>
    </row>
    <row r="28" spans="1:9" x14ac:dyDescent="0.35">
      <c r="A28" s="187" t="s">
        <v>134</v>
      </c>
      <c r="B28" s="188" t="s">
        <v>205</v>
      </c>
      <c r="C28" s="188" t="s">
        <v>770</v>
      </c>
      <c r="D28" s="189"/>
      <c r="E28" s="189"/>
      <c r="F28" s="189"/>
      <c r="G28" s="189"/>
      <c r="H28" s="188"/>
      <c r="I28" s="327">
        <v>4</v>
      </c>
    </row>
    <row r="29" spans="1:9" x14ac:dyDescent="0.35">
      <c r="A29" s="187" t="s">
        <v>135</v>
      </c>
      <c r="B29" s="188" t="s">
        <v>14</v>
      </c>
      <c r="C29" s="188" t="s">
        <v>1025</v>
      </c>
      <c r="D29" s="189"/>
      <c r="E29" s="189"/>
      <c r="F29" s="189"/>
      <c r="G29" s="189"/>
      <c r="H29" s="188"/>
      <c r="I29" s="327">
        <v>0</v>
      </c>
    </row>
    <row r="30" spans="1:9" ht="29" x14ac:dyDescent="0.35">
      <c r="A30" s="187" t="s">
        <v>136</v>
      </c>
      <c r="B30" s="188" t="s">
        <v>15</v>
      </c>
      <c r="C30" s="188" t="s">
        <v>1026</v>
      </c>
      <c r="D30" s="189"/>
      <c r="E30" s="189"/>
      <c r="F30" s="189"/>
      <c r="G30" s="189"/>
      <c r="H30" s="188"/>
      <c r="I30" s="327">
        <v>3</v>
      </c>
    </row>
    <row r="31" spans="1:9" ht="29" x14ac:dyDescent="0.35">
      <c r="A31" s="187" t="s">
        <v>137</v>
      </c>
      <c r="B31" s="188" t="s">
        <v>16</v>
      </c>
      <c r="C31" s="188" t="s">
        <v>771</v>
      </c>
      <c r="D31" s="189"/>
      <c r="E31" s="189"/>
      <c r="F31" s="189"/>
      <c r="G31" s="189"/>
      <c r="H31" s="188"/>
      <c r="I31" s="327">
        <v>2</v>
      </c>
    </row>
    <row r="32" spans="1:9" ht="29" x14ac:dyDescent="0.35">
      <c r="A32" s="187" t="s">
        <v>138</v>
      </c>
      <c r="B32" s="188" t="s">
        <v>207</v>
      </c>
      <c r="C32" s="188" t="s">
        <v>740</v>
      </c>
      <c r="D32" s="189"/>
      <c r="E32" s="189"/>
      <c r="F32" s="189"/>
      <c r="G32" s="189"/>
      <c r="H32" s="188"/>
      <c r="I32" s="327">
        <v>5</v>
      </c>
    </row>
    <row r="33" spans="1:9" ht="15" thickBot="1" x14ac:dyDescent="0.4">
      <c r="A33" s="441" t="s">
        <v>139</v>
      </c>
      <c r="B33" s="159" t="s">
        <v>17</v>
      </c>
      <c r="C33" s="159" t="s">
        <v>772</v>
      </c>
      <c r="D33" s="177"/>
      <c r="E33" s="177"/>
      <c r="F33" s="177"/>
      <c r="G33" s="177"/>
      <c r="H33" s="159"/>
      <c r="I33" s="442">
        <v>2</v>
      </c>
    </row>
    <row r="34" spans="1:9" ht="15" thickBot="1" x14ac:dyDescent="0.4">
      <c r="A34" s="434"/>
      <c r="B34" s="435"/>
      <c r="C34" s="435"/>
      <c r="D34" s="434"/>
      <c r="E34" s="434"/>
      <c r="F34" s="434"/>
      <c r="G34" s="434"/>
      <c r="H34" s="435"/>
      <c r="I34" s="436"/>
    </row>
    <row r="35" spans="1:9" x14ac:dyDescent="0.35">
      <c r="A35" s="443" t="s">
        <v>18</v>
      </c>
      <c r="B35" s="444" t="s">
        <v>19</v>
      </c>
      <c r="C35" s="446"/>
      <c r="D35" s="445"/>
      <c r="E35" s="445"/>
      <c r="F35" s="445"/>
      <c r="G35" s="445"/>
      <c r="H35" s="446"/>
      <c r="I35" s="447">
        <f>AVERAGE(I36:I39)</f>
        <v>2</v>
      </c>
    </row>
    <row r="36" spans="1:9" ht="29" x14ac:dyDescent="0.35">
      <c r="A36" s="179" t="s">
        <v>140</v>
      </c>
      <c r="B36" s="180" t="s">
        <v>97</v>
      </c>
      <c r="C36" s="180" t="s">
        <v>773</v>
      </c>
      <c r="D36" s="181"/>
      <c r="E36" s="181"/>
      <c r="F36" s="181"/>
      <c r="G36" s="181"/>
      <c r="H36" s="180"/>
      <c r="I36" s="182">
        <v>2</v>
      </c>
    </row>
    <row r="37" spans="1:9" ht="29" x14ac:dyDescent="0.35">
      <c r="A37" s="179" t="s">
        <v>141</v>
      </c>
      <c r="B37" s="180" t="s">
        <v>20</v>
      </c>
      <c r="C37" s="180" t="s">
        <v>774</v>
      </c>
      <c r="D37" s="181"/>
      <c r="E37" s="181"/>
      <c r="F37" s="181"/>
      <c r="G37" s="181"/>
      <c r="H37" s="180"/>
      <c r="I37" s="182">
        <v>2</v>
      </c>
    </row>
    <row r="38" spans="1:9" ht="29" x14ac:dyDescent="0.35">
      <c r="A38" s="179" t="s">
        <v>142</v>
      </c>
      <c r="B38" s="180" t="s">
        <v>21</v>
      </c>
      <c r="C38" s="180" t="s">
        <v>890</v>
      </c>
      <c r="D38" s="181"/>
      <c r="E38" s="181"/>
      <c r="F38" s="181"/>
      <c r="G38" s="181"/>
      <c r="H38" s="180"/>
      <c r="I38" s="182">
        <v>2</v>
      </c>
    </row>
    <row r="39" spans="1:9" ht="15" thickBot="1" x14ac:dyDescent="0.4">
      <c r="A39" s="448" t="s">
        <v>143</v>
      </c>
      <c r="B39" s="126" t="s">
        <v>86</v>
      </c>
      <c r="C39" s="126" t="s">
        <v>743</v>
      </c>
      <c r="D39" s="127"/>
      <c r="E39" s="127"/>
      <c r="F39" s="127"/>
      <c r="G39" s="127"/>
      <c r="H39" s="126"/>
      <c r="I39" s="151">
        <v>2</v>
      </c>
    </row>
    <row r="40" spans="1:9" ht="15" thickBot="1" x14ac:dyDescent="0.4">
      <c r="A40" s="449"/>
      <c r="B40" s="153"/>
      <c r="C40" s="153"/>
      <c r="D40" s="449"/>
      <c r="E40" s="449"/>
      <c r="F40" s="449"/>
      <c r="G40" s="449"/>
      <c r="H40" s="153"/>
      <c r="I40" s="450"/>
    </row>
    <row r="41" spans="1:9" ht="29" x14ac:dyDescent="0.35">
      <c r="A41" s="131" t="s">
        <v>22</v>
      </c>
      <c r="B41" s="132" t="s">
        <v>74</v>
      </c>
      <c r="C41" s="134"/>
      <c r="D41" s="133"/>
      <c r="E41" s="133"/>
      <c r="F41" s="133"/>
      <c r="G41" s="133"/>
      <c r="H41" s="134"/>
      <c r="I41" s="135">
        <f>AVERAGE(I42:I44)</f>
        <v>2.3333333333333335</v>
      </c>
    </row>
    <row r="42" spans="1:9" ht="43.5" x14ac:dyDescent="0.35">
      <c r="A42" s="128" t="s">
        <v>144</v>
      </c>
      <c r="B42" s="149" t="s">
        <v>23</v>
      </c>
      <c r="C42" s="149" t="s">
        <v>847</v>
      </c>
      <c r="D42" s="150"/>
      <c r="E42" s="150"/>
      <c r="F42" s="150"/>
      <c r="G42" s="150"/>
      <c r="H42" s="149"/>
      <c r="I42" s="330">
        <v>3</v>
      </c>
    </row>
    <row r="43" spans="1:9" ht="29" x14ac:dyDescent="0.35">
      <c r="A43" s="128" t="s">
        <v>145</v>
      </c>
      <c r="B43" s="149" t="s">
        <v>1158</v>
      </c>
      <c r="C43" s="149" t="s">
        <v>903</v>
      </c>
      <c r="D43" s="150"/>
      <c r="E43" s="150"/>
      <c r="F43" s="150"/>
      <c r="G43" s="150"/>
      <c r="H43" s="149"/>
      <c r="I43" s="330">
        <v>1</v>
      </c>
    </row>
    <row r="44" spans="1:9" ht="15" thickBot="1" x14ac:dyDescent="0.4">
      <c r="A44" s="451" t="s">
        <v>146</v>
      </c>
      <c r="B44" s="129" t="s">
        <v>24</v>
      </c>
      <c r="C44" s="129" t="s">
        <v>744</v>
      </c>
      <c r="D44" s="130"/>
      <c r="E44" s="130"/>
      <c r="F44" s="130"/>
      <c r="G44" s="130"/>
      <c r="H44" s="129"/>
      <c r="I44" s="336">
        <v>3</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AVERAGE(I47:I50)</f>
        <v>3.5</v>
      </c>
    </row>
    <row r="47" spans="1:9" x14ac:dyDescent="0.35">
      <c r="A47" s="183" t="s">
        <v>147</v>
      </c>
      <c r="B47" s="184" t="s">
        <v>208</v>
      </c>
      <c r="C47" s="184" t="s">
        <v>775</v>
      </c>
      <c r="D47" s="185"/>
      <c r="E47" s="185"/>
      <c r="F47" s="185"/>
      <c r="G47" s="185"/>
      <c r="H47" s="184"/>
      <c r="I47" s="186">
        <v>3</v>
      </c>
    </row>
    <row r="48" spans="1:9" ht="43.5" x14ac:dyDescent="0.35">
      <c r="A48" s="183" t="s">
        <v>148</v>
      </c>
      <c r="B48" s="184" t="s">
        <v>209</v>
      </c>
      <c r="C48" s="184" t="s">
        <v>776</v>
      </c>
      <c r="D48" s="185"/>
      <c r="E48" s="185"/>
      <c r="F48" s="185"/>
      <c r="G48" s="185"/>
      <c r="H48" s="184"/>
      <c r="I48" s="186">
        <v>3</v>
      </c>
    </row>
    <row r="49" spans="1:9" ht="29" x14ac:dyDescent="0.35">
      <c r="A49" s="183" t="s">
        <v>149</v>
      </c>
      <c r="B49" s="184" t="s">
        <v>27</v>
      </c>
      <c r="C49" s="184" t="s">
        <v>264</v>
      </c>
      <c r="D49" s="185"/>
      <c r="E49" s="185"/>
      <c r="F49" s="185"/>
      <c r="G49" s="185"/>
      <c r="H49" s="184"/>
      <c r="I49" s="186">
        <v>3</v>
      </c>
    </row>
    <row r="50" spans="1:9" ht="29.5" thickBot="1" x14ac:dyDescent="0.4">
      <c r="A50" s="456" t="s">
        <v>150</v>
      </c>
      <c r="B50" s="152" t="s">
        <v>1186</v>
      </c>
      <c r="C50" s="152" t="s">
        <v>917</v>
      </c>
      <c r="D50" s="172"/>
      <c r="E50" s="172"/>
      <c r="F50" s="172"/>
      <c r="G50" s="172"/>
      <c r="H50" s="152"/>
      <c r="I50" s="173">
        <v>5</v>
      </c>
    </row>
    <row r="51" spans="1:9" ht="15" thickBot="1" x14ac:dyDescent="0.4">
      <c r="A51" s="434"/>
      <c r="B51" s="435"/>
      <c r="C51" s="435"/>
      <c r="D51" s="434"/>
      <c r="E51" s="434"/>
      <c r="F51" s="434"/>
      <c r="G51" s="434"/>
      <c r="H51" s="435"/>
      <c r="I51" s="436"/>
    </row>
    <row r="52" spans="1:9" x14ac:dyDescent="0.35">
      <c r="A52" s="457" t="s">
        <v>28</v>
      </c>
      <c r="B52" s="458" t="s">
        <v>29</v>
      </c>
      <c r="C52" s="154"/>
      <c r="D52" s="459"/>
      <c r="E52" s="459"/>
      <c r="F52" s="459"/>
      <c r="G52" s="459"/>
      <c r="H52" s="154"/>
      <c r="I52" s="460">
        <f>AVERAGE(I53:I56)</f>
        <v>0.5</v>
      </c>
    </row>
    <row r="53" spans="1:9" x14ac:dyDescent="0.35">
      <c r="A53" s="165" t="s">
        <v>151</v>
      </c>
      <c r="B53" s="155" t="s">
        <v>30</v>
      </c>
      <c r="C53" s="155" t="s">
        <v>777</v>
      </c>
      <c r="D53" s="166"/>
      <c r="E53" s="166"/>
      <c r="F53" s="166"/>
      <c r="G53" s="166"/>
      <c r="H53" s="155"/>
      <c r="I53" s="167">
        <v>1</v>
      </c>
    </row>
    <row r="54" spans="1:9" ht="29" x14ac:dyDescent="0.35">
      <c r="A54" s="165" t="s">
        <v>152</v>
      </c>
      <c r="B54" s="155" t="s">
        <v>31</v>
      </c>
      <c r="C54" s="155" t="s">
        <v>778</v>
      </c>
      <c r="D54" s="166"/>
      <c r="E54" s="166"/>
      <c r="F54" s="166"/>
      <c r="G54" s="166"/>
      <c r="H54" s="155"/>
      <c r="I54" s="167">
        <v>1</v>
      </c>
    </row>
    <row r="55" spans="1:9" x14ac:dyDescent="0.35">
      <c r="A55" s="165" t="s">
        <v>153</v>
      </c>
      <c r="B55" s="155" t="s">
        <v>32</v>
      </c>
      <c r="C55" s="155" t="s">
        <v>257</v>
      </c>
      <c r="D55" s="166"/>
      <c r="E55" s="166"/>
      <c r="F55" s="166"/>
      <c r="G55" s="166"/>
      <c r="H55" s="155"/>
      <c r="I55" s="167">
        <v>0</v>
      </c>
    </row>
    <row r="56" spans="1:9" ht="15" thickBot="1" x14ac:dyDescent="0.4">
      <c r="A56" s="461" t="s">
        <v>154</v>
      </c>
      <c r="B56" s="462" t="s">
        <v>33</v>
      </c>
      <c r="C56" s="462" t="s">
        <v>257</v>
      </c>
      <c r="D56" s="463"/>
      <c r="E56" s="463"/>
      <c r="F56" s="463"/>
      <c r="G56" s="463"/>
      <c r="H56" s="462"/>
      <c r="I56" s="464">
        <v>0</v>
      </c>
    </row>
    <row r="57" spans="1:9" ht="15" thickBot="1" x14ac:dyDescent="0.4">
      <c r="A57" s="434"/>
      <c r="B57" s="435"/>
      <c r="C57" s="435"/>
      <c r="D57" s="434"/>
      <c r="E57" s="434"/>
      <c r="F57" s="434"/>
      <c r="G57" s="434"/>
      <c r="H57" s="435"/>
      <c r="I57" s="436"/>
    </row>
    <row r="58" spans="1:9" x14ac:dyDescent="0.35">
      <c r="A58" s="465" t="s">
        <v>34</v>
      </c>
      <c r="B58" s="466" t="s">
        <v>211</v>
      </c>
      <c r="C58" s="156"/>
      <c r="D58" s="467"/>
      <c r="E58" s="467"/>
      <c r="F58" s="467"/>
      <c r="G58" s="467"/>
      <c r="H58" s="156"/>
      <c r="I58" s="468">
        <f>AVERAGE(I59:I65)</f>
        <v>3.4285714285714284</v>
      </c>
    </row>
    <row r="59" spans="1:9" ht="29" x14ac:dyDescent="0.35">
      <c r="A59" s="190" t="s">
        <v>155</v>
      </c>
      <c r="B59" s="391" t="s">
        <v>35</v>
      </c>
      <c r="C59" s="391" t="s">
        <v>258</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934</v>
      </c>
      <c r="D62" s="384"/>
      <c r="E62" s="384"/>
      <c r="F62" s="384"/>
      <c r="G62" s="384"/>
      <c r="H62" s="391"/>
      <c r="I62" s="333">
        <v>4</v>
      </c>
    </row>
    <row r="63" spans="1:9" ht="29" x14ac:dyDescent="0.35">
      <c r="A63" s="190" t="s">
        <v>159</v>
      </c>
      <c r="B63" s="391" t="s">
        <v>37</v>
      </c>
      <c r="C63" s="391" t="s">
        <v>678</v>
      </c>
      <c r="D63" s="384"/>
      <c r="E63" s="384"/>
      <c r="F63" s="384"/>
      <c r="G63" s="384"/>
      <c r="H63" s="391"/>
      <c r="I63" s="333">
        <v>3</v>
      </c>
    </row>
    <row r="64" spans="1:9" ht="29" x14ac:dyDescent="0.35">
      <c r="A64" s="190" t="s">
        <v>160</v>
      </c>
      <c r="B64" s="391" t="s">
        <v>38</v>
      </c>
      <c r="C64" s="391" t="s">
        <v>262</v>
      </c>
      <c r="D64" s="384"/>
      <c r="E64" s="384"/>
      <c r="F64" s="384"/>
      <c r="G64" s="384"/>
      <c r="H64" s="391"/>
      <c r="I64" s="333">
        <v>3</v>
      </c>
    </row>
    <row r="65" spans="1:9" ht="29.5" thickBot="1" x14ac:dyDescent="0.4">
      <c r="A65" s="420" t="s">
        <v>161</v>
      </c>
      <c r="B65" s="392" t="s">
        <v>39</v>
      </c>
      <c r="C65" s="392" t="s">
        <v>263</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AVERAGE(I68:I76)</f>
        <v>3</v>
      </c>
    </row>
    <row r="68" spans="1:9" x14ac:dyDescent="0.35">
      <c r="A68" s="338" t="s">
        <v>162</v>
      </c>
      <c r="B68" s="139" t="s">
        <v>42</v>
      </c>
      <c r="C68" s="141" t="s">
        <v>779</v>
      </c>
      <c r="D68" s="140"/>
      <c r="E68" s="140"/>
      <c r="F68" s="140"/>
      <c r="G68" s="140"/>
      <c r="H68" s="141"/>
      <c r="I68" s="142">
        <v>1</v>
      </c>
    </row>
    <row r="69" spans="1:9" ht="29" x14ac:dyDescent="0.35">
      <c r="A69" s="338" t="s">
        <v>163</v>
      </c>
      <c r="B69" s="139" t="s">
        <v>99</v>
      </c>
      <c r="C69" s="141" t="s">
        <v>780</v>
      </c>
      <c r="D69" s="140"/>
      <c r="E69" s="140"/>
      <c r="F69" s="140"/>
      <c r="G69" s="140"/>
      <c r="H69" s="141"/>
      <c r="I69" s="142">
        <v>1</v>
      </c>
    </row>
    <row r="70" spans="1:9" ht="43.5" x14ac:dyDescent="0.35">
      <c r="A70" s="338" t="s">
        <v>164</v>
      </c>
      <c r="B70" s="139" t="s">
        <v>43</v>
      </c>
      <c r="C70" s="141" t="s">
        <v>781</v>
      </c>
      <c r="D70" s="140"/>
      <c r="E70" s="140"/>
      <c r="F70" s="140"/>
      <c r="G70" s="140"/>
      <c r="H70" s="141"/>
      <c r="I70" s="142">
        <v>5</v>
      </c>
    </row>
    <row r="71" spans="1:9" x14ac:dyDescent="0.35">
      <c r="A71" s="338" t="s">
        <v>165</v>
      </c>
      <c r="B71" s="139" t="s">
        <v>44</v>
      </c>
      <c r="C71" s="141" t="s">
        <v>268</v>
      </c>
      <c r="D71" s="140"/>
      <c r="E71" s="140"/>
      <c r="F71" s="140"/>
      <c r="G71" s="140"/>
      <c r="H71" s="141"/>
      <c r="I71" s="142">
        <v>3</v>
      </c>
    </row>
    <row r="72" spans="1:9" ht="29" x14ac:dyDescent="0.35">
      <c r="A72" s="338" t="s">
        <v>166</v>
      </c>
      <c r="B72" s="139" t="s">
        <v>100</v>
      </c>
      <c r="C72" s="141" t="s">
        <v>782</v>
      </c>
      <c r="D72" s="140"/>
      <c r="E72" s="140"/>
      <c r="F72" s="140"/>
      <c r="G72" s="140"/>
      <c r="H72" s="141"/>
      <c r="I72" s="142">
        <v>5</v>
      </c>
    </row>
    <row r="73" spans="1:9" ht="58" x14ac:dyDescent="0.35">
      <c r="A73" s="338" t="s">
        <v>167</v>
      </c>
      <c r="B73" s="339" t="s">
        <v>45</v>
      </c>
      <c r="C73" s="175" t="s">
        <v>1098</v>
      </c>
      <c r="D73" s="174"/>
      <c r="E73" s="174"/>
      <c r="F73" s="174"/>
      <c r="G73" s="174"/>
      <c r="H73" s="175"/>
      <c r="I73" s="176">
        <v>3</v>
      </c>
    </row>
    <row r="74" spans="1:9" ht="29" x14ac:dyDescent="0.35">
      <c r="A74" s="338" t="s">
        <v>232</v>
      </c>
      <c r="B74" s="339" t="s">
        <v>233</v>
      </c>
      <c r="C74" s="141" t="s">
        <v>680</v>
      </c>
      <c r="D74" s="174"/>
      <c r="E74" s="174"/>
      <c r="F74" s="174"/>
      <c r="G74" s="174"/>
      <c r="H74" s="141"/>
      <c r="I74" s="176">
        <v>3</v>
      </c>
    </row>
    <row r="75" spans="1:9" ht="29" x14ac:dyDescent="0.35">
      <c r="A75" s="338" t="s">
        <v>234</v>
      </c>
      <c r="B75" s="139" t="s">
        <v>235</v>
      </c>
      <c r="C75" s="141" t="s">
        <v>680</v>
      </c>
      <c r="D75" s="174"/>
      <c r="E75" s="174"/>
      <c r="F75" s="174"/>
      <c r="G75" s="174"/>
      <c r="H75" s="141"/>
      <c r="I75" s="176">
        <v>3</v>
      </c>
    </row>
    <row r="76" spans="1:9" ht="29.5" thickBot="1" x14ac:dyDescent="0.4">
      <c r="A76" s="474" t="s">
        <v>236</v>
      </c>
      <c r="B76" s="397" t="s">
        <v>237</v>
      </c>
      <c r="C76" s="399" t="s">
        <v>680</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AVERAGE(I79:I80)</f>
        <v>5</v>
      </c>
    </row>
    <row r="79" spans="1:9" x14ac:dyDescent="0.35">
      <c r="A79" s="162" t="s">
        <v>168</v>
      </c>
      <c r="B79" s="157" t="s">
        <v>213</v>
      </c>
      <c r="C79" s="157" t="s">
        <v>783</v>
      </c>
      <c r="D79" s="163"/>
      <c r="E79" s="163"/>
      <c r="F79" s="163"/>
      <c r="G79" s="163"/>
      <c r="H79" s="157"/>
      <c r="I79" s="164">
        <v>5</v>
      </c>
    </row>
    <row r="80" spans="1:9" ht="15" thickBot="1" x14ac:dyDescent="0.4">
      <c r="A80" s="480" t="s">
        <v>169</v>
      </c>
      <c r="B80" s="481" t="s">
        <v>48</v>
      </c>
      <c r="C80" s="481" t="s">
        <v>783</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AVERAGE(I83:I87)</f>
        <v>1.6</v>
      </c>
    </row>
    <row r="83" spans="1:9" x14ac:dyDescent="0.35">
      <c r="A83" s="136" t="s">
        <v>170</v>
      </c>
      <c r="B83" s="138" t="s">
        <v>214</v>
      </c>
      <c r="C83" s="138" t="s">
        <v>954</v>
      </c>
      <c r="D83" s="137"/>
      <c r="E83" s="137"/>
      <c r="F83" s="137"/>
      <c r="G83" s="137"/>
      <c r="H83" s="138"/>
      <c r="I83" s="334">
        <v>0</v>
      </c>
    </row>
    <row r="84" spans="1:9" ht="29" x14ac:dyDescent="0.35">
      <c r="A84" s="136" t="s">
        <v>171</v>
      </c>
      <c r="B84" s="138" t="s">
        <v>51</v>
      </c>
      <c r="C84" s="138" t="s">
        <v>784</v>
      </c>
      <c r="D84" s="137"/>
      <c r="E84" s="137"/>
      <c r="F84" s="137"/>
      <c r="G84" s="137"/>
      <c r="H84" s="138"/>
      <c r="I84" s="334">
        <v>1</v>
      </c>
    </row>
    <row r="85" spans="1:9" ht="29" x14ac:dyDescent="0.35">
      <c r="A85" s="136" t="s">
        <v>872</v>
      </c>
      <c r="B85" s="138" t="s">
        <v>52</v>
      </c>
      <c r="C85" s="138" t="s">
        <v>1175</v>
      </c>
      <c r="D85" s="137"/>
      <c r="E85" s="137"/>
      <c r="F85" s="137"/>
      <c r="G85" s="137"/>
      <c r="H85" s="138"/>
      <c r="I85" s="334">
        <v>1</v>
      </c>
    </row>
    <row r="86" spans="1:9" ht="29" x14ac:dyDescent="0.35">
      <c r="A86" s="136" t="s">
        <v>172</v>
      </c>
      <c r="B86" s="210" t="s">
        <v>53</v>
      </c>
      <c r="C86" s="138" t="s">
        <v>264</v>
      </c>
      <c r="D86" s="137"/>
      <c r="E86" s="137"/>
      <c r="F86" s="137"/>
      <c r="G86" s="137"/>
      <c r="H86" s="138"/>
      <c r="I86" s="334">
        <v>3</v>
      </c>
    </row>
    <row r="87" spans="1:9" ht="29.5" thickBot="1" x14ac:dyDescent="0.4">
      <c r="A87" s="485" t="s">
        <v>173</v>
      </c>
      <c r="B87" s="143" t="s">
        <v>215</v>
      </c>
      <c r="C87" s="143" t="s">
        <v>264</v>
      </c>
      <c r="D87" s="144"/>
      <c r="E87" s="144"/>
      <c r="F87" s="144"/>
      <c r="G87" s="144"/>
      <c r="H87" s="143"/>
      <c r="I87" s="324">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AVERAGE(I90:I94)</f>
        <v>3.4</v>
      </c>
    </row>
    <row r="90" spans="1:9" x14ac:dyDescent="0.35">
      <c r="A90" s="187" t="s">
        <v>174</v>
      </c>
      <c r="B90" s="188" t="s">
        <v>56</v>
      </c>
      <c r="C90" s="188" t="s">
        <v>661</v>
      </c>
      <c r="D90" s="189"/>
      <c r="E90" s="189"/>
      <c r="F90" s="189"/>
      <c r="G90" s="189"/>
      <c r="H90" s="188"/>
      <c r="I90" s="327">
        <v>4</v>
      </c>
    </row>
    <row r="91" spans="1:9" x14ac:dyDescent="0.35">
      <c r="A91" s="187" t="s">
        <v>175</v>
      </c>
      <c r="B91" s="188" t="s">
        <v>101</v>
      </c>
      <c r="C91" s="188" t="s">
        <v>785</v>
      </c>
      <c r="D91" s="189"/>
      <c r="E91" s="189"/>
      <c r="F91" s="189"/>
      <c r="G91" s="189"/>
      <c r="H91" s="188"/>
      <c r="I91" s="327">
        <v>2</v>
      </c>
    </row>
    <row r="92" spans="1:9" x14ac:dyDescent="0.35">
      <c r="A92" s="187" t="s">
        <v>873</v>
      </c>
      <c r="B92" s="188" t="s">
        <v>57</v>
      </c>
      <c r="C92" s="188" t="s">
        <v>715</v>
      </c>
      <c r="D92" s="189"/>
      <c r="E92" s="189"/>
      <c r="F92" s="189"/>
      <c r="G92" s="189"/>
      <c r="H92" s="188"/>
      <c r="I92" s="327">
        <v>3</v>
      </c>
    </row>
    <row r="93" spans="1:9" ht="29" x14ac:dyDescent="0.35">
      <c r="A93" s="187" t="s">
        <v>176</v>
      </c>
      <c r="B93" s="188" t="s">
        <v>58</v>
      </c>
      <c r="C93" s="188" t="s">
        <v>972</v>
      </c>
      <c r="D93" s="189"/>
      <c r="E93" s="189"/>
      <c r="F93" s="189"/>
      <c r="G93" s="189"/>
      <c r="H93" s="188"/>
      <c r="I93" s="327">
        <v>3</v>
      </c>
    </row>
    <row r="94" spans="1:9" ht="15" thickBot="1" x14ac:dyDescent="0.4">
      <c r="A94" s="441" t="s">
        <v>177</v>
      </c>
      <c r="B94" s="159" t="s">
        <v>59</v>
      </c>
      <c r="C94" s="159" t="s">
        <v>273</v>
      </c>
      <c r="D94" s="177"/>
      <c r="E94" s="177"/>
      <c r="F94" s="177"/>
      <c r="G94" s="177"/>
      <c r="H94" s="159"/>
      <c r="I94" s="442">
        <v>5</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AVERAGE(I97:I112)</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AVERAGE(I115:I118)</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1097</v>
      </c>
      <c r="C117" s="149"/>
      <c r="D117" s="150"/>
      <c r="E117" s="150"/>
      <c r="F117" s="150"/>
      <c r="G117" s="150"/>
      <c r="H117" s="149"/>
      <c r="I117" s="330">
        <v>5</v>
      </c>
    </row>
    <row r="118" spans="1:10" ht="29.5" thickBot="1" x14ac:dyDescent="0.4">
      <c r="A118" s="451" t="s">
        <v>197</v>
      </c>
      <c r="B118" s="129" t="s">
        <v>1096</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x14ac:dyDescent="0.35">
      <c r="A120" s="452" t="s">
        <v>72</v>
      </c>
      <c r="B120" s="453" t="s">
        <v>73</v>
      </c>
      <c r="C120" s="160"/>
      <c r="D120" s="454"/>
      <c r="E120" s="454"/>
      <c r="F120" s="454"/>
      <c r="G120" s="454"/>
      <c r="H120" s="160"/>
      <c r="I120" s="455">
        <f>AVERAGE(I121:I123)</f>
        <v>2.6666666666666665</v>
      </c>
    </row>
    <row r="121" spans="1:10" x14ac:dyDescent="0.35">
      <c r="A121" s="183" t="s">
        <v>198</v>
      </c>
      <c r="B121" s="580" t="s">
        <v>238</v>
      </c>
      <c r="C121" s="184" t="s">
        <v>786</v>
      </c>
      <c r="D121" s="185"/>
      <c r="E121" s="185"/>
      <c r="F121" s="185"/>
      <c r="G121" s="185"/>
      <c r="H121" s="184"/>
      <c r="I121" s="186">
        <v>4</v>
      </c>
    </row>
    <row r="122" spans="1:10" x14ac:dyDescent="0.35">
      <c r="A122" s="183" t="s">
        <v>199</v>
      </c>
      <c r="B122" s="580" t="s">
        <v>239</v>
      </c>
      <c r="C122" s="184" t="s">
        <v>691</v>
      </c>
      <c r="D122" s="185"/>
      <c r="E122" s="185"/>
      <c r="F122" s="185"/>
      <c r="G122" s="185"/>
      <c r="H122" s="184"/>
      <c r="I122" s="186">
        <v>3</v>
      </c>
    </row>
    <row r="123" spans="1:10" ht="29.5" thickBot="1" x14ac:dyDescent="0.4">
      <c r="A123" s="456" t="s">
        <v>200</v>
      </c>
      <c r="B123" s="582" t="s">
        <v>240</v>
      </c>
      <c r="C123" s="152" t="s">
        <v>276</v>
      </c>
      <c r="D123" s="172"/>
      <c r="E123" s="172"/>
      <c r="F123" s="172"/>
      <c r="G123" s="172"/>
      <c r="H123" s="152"/>
      <c r="I123" s="173">
        <v>1</v>
      </c>
    </row>
    <row r="125" spans="1:10" ht="15" thickBot="1" x14ac:dyDescent="0.4">
      <c r="B125" s="526"/>
      <c r="C125" s="488"/>
    </row>
    <row r="126" spans="1:10" ht="15.5" thickTop="1" thickBot="1" x14ac:dyDescent="0.4">
      <c r="B126" s="395" t="s">
        <v>84</v>
      </c>
      <c r="C126" s="605" t="s">
        <v>1069</v>
      </c>
      <c r="D126" s="606"/>
      <c r="E126" s="606"/>
      <c r="F126" s="606"/>
      <c r="G126" s="606"/>
      <c r="H126" s="606"/>
      <c r="I126" s="607"/>
      <c r="J126" s="488"/>
    </row>
    <row r="127" spans="1:10" ht="15.5" thickTop="1" thickBot="1" x14ac:dyDescent="0.4">
      <c r="C127" s="611"/>
      <c r="D127" s="612"/>
      <c r="E127" s="612"/>
      <c r="F127" s="612"/>
      <c r="G127" s="612"/>
      <c r="H127" s="612"/>
      <c r="I127" s="613"/>
      <c r="J127" s="488"/>
    </row>
    <row r="128" spans="1:10" ht="15" thickTop="1" x14ac:dyDescent="0.35">
      <c r="I128" s="489"/>
      <c r="J128" s="488"/>
    </row>
    <row r="129" spans="8:10" x14ac:dyDescent="0.35">
      <c r="I129" s="489"/>
      <c r="J129" s="488"/>
    </row>
    <row r="130" spans="8:10" x14ac:dyDescent="0.35">
      <c r="I130" s="489"/>
      <c r="J130" s="488"/>
    </row>
    <row r="131" spans="8:10" x14ac:dyDescent="0.35">
      <c r="I131" s="489"/>
      <c r="J131" s="488"/>
    </row>
    <row r="132" spans="8:10" x14ac:dyDescent="0.35">
      <c r="I132" s="489"/>
    </row>
    <row r="133" spans="8:10" x14ac:dyDescent="0.35">
      <c r="I133" s="489"/>
    </row>
    <row r="134" spans="8:10" x14ac:dyDescent="0.35">
      <c r="I134" s="489"/>
    </row>
    <row r="135" spans="8:10" x14ac:dyDescent="0.35">
      <c r="I135" s="489"/>
    </row>
    <row r="136" spans="8:10" x14ac:dyDescent="0.35">
      <c r="I136" s="489"/>
    </row>
    <row r="137" spans="8:10" x14ac:dyDescent="0.35">
      <c r="I137" s="489"/>
    </row>
    <row r="138" spans="8:10" x14ac:dyDescent="0.35">
      <c r="I138" s="489"/>
    </row>
    <row r="139" spans="8:10" x14ac:dyDescent="0.35">
      <c r="I139" s="489"/>
    </row>
    <row r="140" spans="8:10" x14ac:dyDescent="0.35">
      <c r="I140" s="489"/>
    </row>
    <row r="141" spans="8:10" x14ac:dyDescent="0.35">
      <c r="I141" s="489"/>
    </row>
    <row r="142" spans="8:10" x14ac:dyDescent="0.35">
      <c r="I142" s="489"/>
    </row>
    <row r="143" spans="8:10" x14ac:dyDescent="0.35">
      <c r="H143" s="171"/>
      <c r="I143" s="490"/>
    </row>
  </sheetData>
  <mergeCells count="1">
    <mergeCell ref="C126:I127"/>
  </mergeCells>
  <pageMargins left="0.70866141732283472" right="0.70866141732283472" top="0.74803149606299213" bottom="0.74803149606299213" header="0.31496062992125984" footer="0.31496062992125984"/>
  <pageSetup scale="75"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heetViews>
  <sheetFormatPr defaultColWidth="8.81640625" defaultRowHeight="14.5" x14ac:dyDescent="0.35"/>
  <cols>
    <col min="1" max="1" width="11" style="123" customWidth="1"/>
    <col min="2" max="2" width="63.453125" style="123" customWidth="1"/>
    <col min="3" max="3" width="12.26953125" style="123" customWidth="1"/>
    <col min="4" max="4" width="20.453125" style="123" customWidth="1"/>
    <col min="5" max="5" width="19.7265625" style="123" customWidth="1"/>
    <col min="6" max="16384" width="8.81640625" style="123"/>
  </cols>
  <sheetData>
    <row r="1" spans="1:11" s="519" customFormat="1" ht="92.25" x14ac:dyDescent="0.25">
      <c r="A1" s="309"/>
      <c r="B1" s="310" t="s">
        <v>1100</v>
      </c>
      <c r="C1" s="311" t="s">
        <v>103</v>
      </c>
      <c r="F1" s="275" t="s">
        <v>104</v>
      </c>
      <c r="G1" s="312" t="s">
        <v>110</v>
      </c>
      <c r="H1" s="275" t="s">
        <v>105</v>
      </c>
      <c r="I1" s="275" t="s">
        <v>106</v>
      </c>
      <c r="J1" s="275" t="s">
        <v>107</v>
      </c>
      <c r="K1" s="312" t="s">
        <v>109</v>
      </c>
    </row>
    <row r="2" spans="1:11" ht="15" x14ac:dyDescent="0.25">
      <c r="A2" s="542"/>
      <c r="B2" s="543" t="s">
        <v>88</v>
      </c>
      <c r="C2" s="544" t="str">
        <f>'R. Upper Arrow'!C3</f>
        <v>Upper Arrow Lake</v>
      </c>
    </row>
    <row r="3" spans="1:11" ht="15" x14ac:dyDescent="0.25">
      <c r="A3" s="542"/>
      <c r="B3" s="543" t="s">
        <v>89</v>
      </c>
      <c r="C3" s="544" t="str">
        <f>'R. Upper Arrow'!C4</f>
        <v>Revelstoke/Nakusp</v>
      </c>
      <c r="E3" s="545" t="s">
        <v>116</v>
      </c>
      <c r="F3" s="545" t="s">
        <v>111</v>
      </c>
      <c r="G3" s="545" t="s">
        <v>117</v>
      </c>
      <c r="H3" s="545" t="s">
        <v>112</v>
      </c>
      <c r="I3" s="545" t="s">
        <v>113</v>
      </c>
      <c r="J3" s="545" t="s">
        <v>114</v>
      </c>
      <c r="K3" s="545" t="s">
        <v>441</v>
      </c>
    </row>
    <row r="4" spans="1:11" ht="15" x14ac:dyDescent="0.25">
      <c r="A4" s="542"/>
      <c r="B4" s="543" t="s">
        <v>87</v>
      </c>
      <c r="C4" s="544" t="str">
        <f>'R. Upper Arrow'!C5</f>
        <v>Kelowna</v>
      </c>
      <c r="E4" s="546"/>
      <c r="F4" s="547">
        <f>C51</f>
        <v>0.5</v>
      </c>
      <c r="G4" s="547">
        <f>(C40+C57+C45+C95)/4</f>
        <v>2.1904761904761907</v>
      </c>
      <c r="H4" s="547">
        <f>C34</f>
        <v>2</v>
      </c>
      <c r="I4" s="547">
        <f>C66</f>
        <v>3</v>
      </c>
      <c r="J4" s="547">
        <f>(C9+C25+C113)/3</f>
        <v>3.6666666666666665</v>
      </c>
      <c r="K4" s="547">
        <f>(C77+C81+C88+C119)/4</f>
        <v>3.1666666666666665</v>
      </c>
    </row>
    <row r="5" spans="1:11" ht="15" x14ac:dyDescent="0.25">
      <c r="A5" s="542"/>
      <c r="B5" s="548" t="s">
        <v>5</v>
      </c>
      <c r="C5" s="544" t="str">
        <f>'R. Upper Arrow'!C6</f>
        <v>St. Leon Creek, 082K05</v>
      </c>
    </row>
    <row r="6" spans="1:11" ht="15" x14ac:dyDescent="0.25">
      <c r="A6" s="542"/>
      <c r="B6" s="548" t="s">
        <v>6</v>
      </c>
      <c r="C6" s="544" t="str">
        <f>'R. Upper Arrow'!C7</f>
        <v>82K.041</v>
      </c>
    </row>
    <row r="7" spans="1:11" ht="15" x14ac:dyDescent="0.25">
      <c r="A7" s="549"/>
      <c r="B7" s="550"/>
      <c r="C7" s="551"/>
    </row>
    <row r="8" spans="1:11" ht="19.5" thickBot="1" x14ac:dyDescent="0.3">
      <c r="A8" s="549"/>
      <c r="B8" s="552" t="str">
        <f>'R. Upper Arrow'!C3</f>
        <v>Upper Arrow Lake</v>
      </c>
      <c r="C8" s="551"/>
    </row>
    <row r="9" spans="1:11" ht="15" x14ac:dyDescent="0.25">
      <c r="A9" s="428" t="s">
        <v>7</v>
      </c>
      <c r="B9" s="429" t="s">
        <v>206</v>
      </c>
      <c r="C9" s="553">
        <f>'R. Upper Arrow'!I10</f>
        <v>3.2857142857142856</v>
      </c>
    </row>
    <row r="10" spans="1:11" ht="15" x14ac:dyDescent="0.25">
      <c r="A10" s="322" t="s">
        <v>119</v>
      </c>
      <c r="B10" s="168" t="s">
        <v>94</v>
      </c>
      <c r="C10" s="334">
        <f>'R. Upper Arrow'!I11</f>
        <v>5</v>
      </c>
    </row>
    <row r="11" spans="1:11" ht="15" x14ac:dyDescent="0.25">
      <c r="A11" s="322" t="s">
        <v>120</v>
      </c>
      <c r="B11" s="168" t="s">
        <v>8</v>
      </c>
      <c r="C11" s="334">
        <f>'R. Upper Arrow'!I12</f>
        <v>2</v>
      </c>
    </row>
    <row r="12" spans="1:11" ht="15" x14ac:dyDescent="0.25">
      <c r="A12" s="322" t="s">
        <v>121</v>
      </c>
      <c r="B12" s="168" t="s">
        <v>224</v>
      </c>
      <c r="C12" s="334">
        <f>'R. Upper Arrow'!I13</f>
        <v>5</v>
      </c>
    </row>
    <row r="13" spans="1:11" ht="15" x14ac:dyDescent="0.25">
      <c r="A13" s="322" t="s">
        <v>122</v>
      </c>
      <c r="B13" s="168" t="s">
        <v>92</v>
      </c>
      <c r="C13" s="334">
        <f>'R. Upper Arrow'!I14</f>
        <v>5</v>
      </c>
    </row>
    <row r="14" spans="1:11" ht="15" x14ac:dyDescent="0.25">
      <c r="A14" s="322" t="s">
        <v>123</v>
      </c>
      <c r="B14" s="168" t="s">
        <v>91</v>
      </c>
      <c r="C14" s="334">
        <f>'R. Upper Arrow'!I15</f>
        <v>0</v>
      </c>
    </row>
    <row r="15" spans="1:11" ht="15" x14ac:dyDescent="0.25">
      <c r="A15" s="322" t="s">
        <v>124</v>
      </c>
      <c r="B15" s="168" t="s">
        <v>93</v>
      </c>
      <c r="C15" s="334">
        <f>'R. Upper Arrow'!I16</f>
        <v>5</v>
      </c>
    </row>
    <row r="16" spans="1:11" ht="15" x14ac:dyDescent="0.25">
      <c r="A16" s="322" t="s">
        <v>125</v>
      </c>
      <c r="B16" s="168" t="s">
        <v>203</v>
      </c>
      <c r="C16" s="334">
        <f>'R. Upper Arrow'!I17</f>
        <v>3</v>
      </c>
    </row>
    <row r="17" spans="1:3" ht="15" x14ac:dyDescent="0.25">
      <c r="A17" s="322" t="s">
        <v>126</v>
      </c>
      <c r="B17" s="168" t="s">
        <v>9</v>
      </c>
      <c r="C17" s="334">
        <f>'R. Upper Arrow'!I18</f>
        <v>3</v>
      </c>
    </row>
    <row r="18" spans="1:3" ht="15" x14ac:dyDescent="0.25">
      <c r="A18" s="322" t="s">
        <v>127</v>
      </c>
      <c r="B18" s="168" t="s">
        <v>10</v>
      </c>
      <c r="C18" s="334">
        <f>'R. Upper Arrow'!I19</f>
        <v>0</v>
      </c>
    </row>
    <row r="19" spans="1:3" ht="15" x14ac:dyDescent="0.25">
      <c r="A19" s="322" t="s">
        <v>128</v>
      </c>
      <c r="B19" s="168" t="s">
        <v>96</v>
      </c>
      <c r="C19" s="334">
        <f>'R. Upper Arrow'!I20</f>
        <v>5</v>
      </c>
    </row>
    <row r="20" spans="1:3" x14ac:dyDescent="0.35">
      <c r="A20" s="322" t="s">
        <v>129</v>
      </c>
      <c r="B20" s="168" t="s">
        <v>225</v>
      </c>
      <c r="C20" s="334">
        <f>'R. Upper Arrow'!I21</f>
        <v>1</v>
      </c>
    </row>
    <row r="21" spans="1:3" x14ac:dyDescent="0.35">
      <c r="A21" s="322" t="s">
        <v>130</v>
      </c>
      <c r="B21" s="168" t="s">
        <v>204</v>
      </c>
      <c r="C21" s="334">
        <f>'R. Upper Arrow'!I22</f>
        <v>5</v>
      </c>
    </row>
    <row r="22" spans="1:3" x14ac:dyDescent="0.35">
      <c r="A22" s="322" t="s">
        <v>131</v>
      </c>
      <c r="B22" s="168" t="s">
        <v>90</v>
      </c>
      <c r="C22" s="334">
        <f>'R. Upper Arrow'!I23</f>
        <v>2</v>
      </c>
    </row>
    <row r="23" spans="1:3" ht="29.5" thickBot="1" x14ac:dyDescent="0.4">
      <c r="A23" s="322" t="s">
        <v>132</v>
      </c>
      <c r="B23" s="323" t="s">
        <v>226</v>
      </c>
      <c r="C23" s="334">
        <f>'R. Upper Arrow'!I24</f>
        <v>5</v>
      </c>
    </row>
    <row r="24" spans="1:3" ht="15" thickBot="1" x14ac:dyDescent="0.4">
      <c r="A24" s="554"/>
      <c r="B24" s="555"/>
      <c r="C24" s="436"/>
    </row>
    <row r="25" spans="1:3" x14ac:dyDescent="0.35">
      <c r="A25" s="437" t="s">
        <v>11</v>
      </c>
      <c r="B25" s="438" t="s">
        <v>12</v>
      </c>
      <c r="C25" s="556">
        <f>'R. Upper Arrow'!I26</f>
        <v>2.7142857142857144</v>
      </c>
    </row>
    <row r="26" spans="1:3" x14ac:dyDescent="0.35">
      <c r="A26" s="325" t="s">
        <v>133</v>
      </c>
      <c r="B26" s="326" t="s">
        <v>13</v>
      </c>
      <c r="C26" s="327">
        <f>'R. Upper Arrow'!I27</f>
        <v>3</v>
      </c>
    </row>
    <row r="27" spans="1:3" x14ac:dyDescent="0.35">
      <c r="A27" s="325" t="s">
        <v>134</v>
      </c>
      <c r="B27" s="326" t="s">
        <v>205</v>
      </c>
      <c r="C27" s="327">
        <f>'R. Upper Arrow'!I28</f>
        <v>4</v>
      </c>
    </row>
    <row r="28" spans="1:3" x14ac:dyDescent="0.35">
      <c r="A28" s="325" t="s">
        <v>135</v>
      </c>
      <c r="B28" s="326" t="s">
        <v>14</v>
      </c>
      <c r="C28" s="327">
        <f>'R. Upper Arrow'!I29</f>
        <v>0</v>
      </c>
    </row>
    <row r="29" spans="1:3" x14ac:dyDescent="0.35">
      <c r="A29" s="325" t="s">
        <v>136</v>
      </c>
      <c r="B29" s="326" t="s">
        <v>15</v>
      </c>
      <c r="C29" s="327">
        <f>'R. Upper Arrow'!I30</f>
        <v>3</v>
      </c>
    </row>
    <row r="30" spans="1:3" x14ac:dyDescent="0.35">
      <c r="A30" s="325" t="s">
        <v>137</v>
      </c>
      <c r="B30" s="326" t="s">
        <v>16</v>
      </c>
      <c r="C30" s="327">
        <f>'R. Upper Arrow'!I31</f>
        <v>2</v>
      </c>
    </row>
    <row r="31" spans="1:3" ht="29" x14ac:dyDescent="0.35">
      <c r="A31" s="325" t="s">
        <v>138</v>
      </c>
      <c r="B31" s="326" t="s">
        <v>207</v>
      </c>
      <c r="C31" s="327">
        <f>'R. Upper Arrow'!I32</f>
        <v>5</v>
      </c>
    </row>
    <row r="32" spans="1:3" ht="15" thickBot="1" x14ac:dyDescent="0.4">
      <c r="A32" s="325" t="s">
        <v>139</v>
      </c>
      <c r="B32" s="557" t="s">
        <v>17</v>
      </c>
      <c r="C32" s="442">
        <f>'R. Upper Arrow'!I33</f>
        <v>2</v>
      </c>
    </row>
    <row r="33" spans="1:3" ht="15" thickBot="1" x14ac:dyDescent="0.4">
      <c r="A33" s="554"/>
      <c r="B33" s="555"/>
      <c r="C33" s="436"/>
    </row>
    <row r="34" spans="1:3" x14ac:dyDescent="0.35">
      <c r="A34" s="443" t="s">
        <v>18</v>
      </c>
      <c r="B34" s="444" t="s">
        <v>19</v>
      </c>
      <c r="C34" s="558">
        <f>'R. Upper Arrow'!I35</f>
        <v>2</v>
      </c>
    </row>
    <row r="35" spans="1:3" x14ac:dyDescent="0.35">
      <c r="A35" s="401" t="s">
        <v>140</v>
      </c>
      <c r="B35" s="402" t="s">
        <v>97</v>
      </c>
      <c r="C35" s="182">
        <f>'R. Upper Arrow'!I36</f>
        <v>2</v>
      </c>
    </row>
    <row r="36" spans="1:3" x14ac:dyDescent="0.35">
      <c r="A36" s="401" t="s">
        <v>141</v>
      </c>
      <c r="B36" s="402" t="s">
        <v>20</v>
      </c>
      <c r="C36" s="182">
        <f>'R. Upper Arrow'!I37</f>
        <v>2</v>
      </c>
    </row>
    <row r="37" spans="1:3" x14ac:dyDescent="0.35">
      <c r="A37" s="401" t="s">
        <v>142</v>
      </c>
      <c r="B37" s="402" t="s">
        <v>21</v>
      </c>
      <c r="C37" s="182">
        <f>'R. Upper Arrow'!I38</f>
        <v>2</v>
      </c>
    </row>
    <row r="38" spans="1:3" ht="15" thickBot="1" x14ac:dyDescent="0.4">
      <c r="A38" s="401" t="s">
        <v>143</v>
      </c>
      <c r="B38" s="404" t="s">
        <v>86</v>
      </c>
      <c r="C38" s="151">
        <f>'R. Upper Arrow'!I39</f>
        <v>2</v>
      </c>
    </row>
    <row r="39" spans="1:3" ht="15" thickBot="1" x14ac:dyDescent="0.4">
      <c r="A39" s="554"/>
      <c r="B39" s="555"/>
      <c r="C39" s="450"/>
    </row>
    <row r="40" spans="1:3" ht="29" x14ac:dyDescent="0.35">
      <c r="A40" s="131" t="s">
        <v>22</v>
      </c>
      <c r="B40" s="132" t="s">
        <v>227</v>
      </c>
      <c r="C40" s="559">
        <f>'R. Upper Arrow'!I41</f>
        <v>2.3333333333333335</v>
      </c>
    </row>
    <row r="41" spans="1:3" x14ac:dyDescent="0.35">
      <c r="A41" s="328" t="s">
        <v>144</v>
      </c>
      <c r="B41" s="329" t="s">
        <v>23</v>
      </c>
      <c r="C41" s="330">
        <f>'R. Upper Arrow'!I42</f>
        <v>3</v>
      </c>
    </row>
    <row r="42" spans="1:3" ht="29" x14ac:dyDescent="0.35">
      <c r="A42" s="328" t="s">
        <v>145</v>
      </c>
      <c r="B42" s="329" t="s">
        <v>228</v>
      </c>
      <c r="C42" s="330">
        <f>'R. Upper Arrow'!I43</f>
        <v>1</v>
      </c>
    </row>
    <row r="43" spans="1:3" ht="15" thickBot="1" x14ac:dyDescent="0.4">
      <c r="A43" s="328" t="s">
        <v>146</v>
      </c>
      <c r="B43" s="335" t="s">
        <v>24</v>
      </c>
      <c r="C43" s="336">
        <f>'R. Upper Arrow'!I44</f>
        <v>3</v>
      </c>
    </row>
    <row r="44" spans="1:3" ht="15" thickBot="1" x14ac:dyDescent="0.4">
      <c r="A44" s="554"/>
      <c r="B44" s="555"/>
      <c r="C44" s="436"/>
    </row>
    <row r="45" spans="1:3" x14ac:dyDescent="0.35">
      <c r="A45" s="452" t="s">
        <v>25</v>
      </c>
      <c r="B45" s="453" t="s">
        <v>26</v>
      </c>
      <c r="C45" s="560">
        <f>'R. Upper Arrow'!I44</f>
        <v>3</v>
      </c>
    </row>
    <row r="46" spans="1:3" x14ac:dyDescent="0.35">
      <c r="A46" s="561" t="s">
        <v>147</v>
      </c>
      <c r="B46" s="562" t="s">
        <v>208</v>
      </c>
      <c r="C46" s="186">
        <f>'R. Upper Arrow'!I45</f>
        <v>0</v>
      </c>
    </row>
    <row r="47" spans="1:3" x14ac:dyDescent="0.35">
      <c r="A47" s="561" t="s">
        <v>148</v>
      </c>
      <c r="B47" s="562" t="s">
        <v>209</v>
      </c>
      <c r="C47" s="186">
        <f>'R. Upper Arrow'!I46</f>
        <v>3.5</v>
      </c>
    </row>
    <row r="48" spans="1:3" x14ac:dyDescent="0.35">
      <c r="A48" s="561" t="s">
        <v>149</v>
      </c>
      <c r="B48" s="562" t="s">
        <v>27</v>
      </c>
      <c r="C48" s="186">
        <f>'R. Upper Arrow'!I47</f>
        <v>3</v>
      </c>
    </row>
    <row r="49" spans="1:3" ht="15" thickBot="1" x14ac:dyDescent="0.4">
      <c r="A49" s="561" t="s">
        <v>150</v>
      </c>
      <c r="B49" s="563" t="s">
        <v>210</v>
      </c>
      <c r="C49" s="173">
        <f>'R. Upper Arrow'!I48</f>
        <v>3</v>
      </c>
    </row>
    <row r="50" spans="1:3" ht="15" thickBot="1" x14ac:dyDescent="0.4">
      <c r="A50" s="554"/>
      <c r="B50" s="555"/>
      <c r="C50" s="436"/>
    </row>
    <row r="51" spans="1:3" x14ac:dyDescent="0.35">
      <c r="A51" s="457" t="s">
        <v>28</v>
      </c>
      <c r="B51" s="458" t="s">
        <v>29</v>
      </c>
      <c r="C51" s="564">
        <f>'R. Upper Arrow'!I52</f>
        <v>0.5</v>
      </c>
    </row>
    <row r="52" spans="1:3" x14ac:dyDescent="0.35">
      <c r="A52" s="565" t="s">
        <v>151</v>
      </c>
      <c r="B52" s="566" t="s">
        <v>30</v>
      </c>
      <c r="C52" s="167">
        <f>'R. Upper Arrow'!I53</f>
        <v>1</v>
      </c>
    </row>
    <row r="53" spans="1:3" x14ac:dyDescent="0.35">
      <c r="A53" s="565" t="s">
        <v>152</v>
      </c>
      <c r="B53" s="566" t="s">
        <v>31</v>
      </c>
      <c r="C53" s="167">
        <f>'R. Upper Arrow'!I54</f>
        <v>1</v>
      </c>
    </row>
    <row r="54" spans="1:3" x14ac:dyDescent="0.35">
      <c r="A54" s="565" t="s">
        <v>153</v>
      </c>
      <c r="B54" s="566" t="s">
        <v>32</v>
      </c>
      <c r="C54" s="167">
        <f>'R. Upper Arrow'!I55</f>
        <v>0</v>
      </c>
    </row>
    <row r="55" spans="1:3" ht="15" thickBot="1" x14ac:dyDescent="0.4">
      <c r="A55" s="565" t="s">
        <v>154</v>
      </c>
      <c r="B55" s="567" t="s">
        <v>33</v>
      </c>
      <c r="C55" s="464">
        <f>'R. Upper Arrow'!I56</f>
        <v>0</v>
      </c>
    </row>
    <row r="56" spans="1:3" ht="15" thickBot="1" x14ac:dyDescent="0.4">
      <c r="A56" s="554"/>
      <c r="B56" s="555"/>
      <c r="C56" s="436"/>
    </row>
    <row r="57" spans="1:3" x14ac:dyDescent="0.35">
      <c r="A57" s="465" t="s">
        <v>34</v>
      </c>
      <c r="B57" s="466" t="s">
        <v>211</v>
      </c>
      <c r="C57" s="568">
        <f>'R. Upper Arrow'!I58</f>
        <v>3.4285714285714284</v>
      </c>
    </row>
    <row r="58" spans="1:3" x14ac:dyDescent="0.35">
      <c r="A58" s="331" t="s">
        <v>155</v>
      </c>
      <c r="B58" s="332" t="s">
        <v>35</v>
      </c>
      <c r="C58" s="333">
        <f>'R. Upper Arrow'!I59</f>
        <v>3</v>
      </c>
    </row>
    <row r="59" spans="1:3" x14ac:dyDescent="0.35">
      <c r="A59" s="331" t="s">
        <v>156</v>
      </c>
      <c r="B59" s="332" t="s">
        <v>212</v>
      </c>
      <c r="C59" s="333">
        <f>'R. Upper Arrow'!I60</f>
        <v>3</v>
      </c>
    </row>
    <row r="60" spans="1:3" x14ac:dyDescent="0.35">
      <c r="A60" s="331" t="s">
        <v>157</v>
      </c>
      <c r="B60" s="332" t="s">
        <v>98</v>
      </c>
      <c r="C60" s="333">
        <f>'R. Upper Arrow'!I61</f>
        <v>3</v>
      </c>
    </row>
    <row r="61" spans="1:3" x14ac:dyDescent="0.35">
      <c r="A61" s="331" t="s">
        <v>158</v>
      </c>
      <c r="B61" s="332" t="s">
        <v>36</v>
      </c>
      <c r="C61" s="333">
        <f>'R. Upper Arrow'!I62</f>
        <v>4</v>
      </c>
    </row>
    <row r="62" spans="1:3" x14ac:dyDescent="0.35">
      <c r="A62" s="331" t="s">
        <v>159</v>
      </c>
      <c r="B62" s="332" t="s">
        <v>37</v>
      </c>
      <c r="C62" s="333">
        <f>'R. Upper Arrow'!I63</f>
        <v>3</v>
      </c>
    </row>
    <row r="63" spans="1:3" x14ac:dyDescent="0.35">
      <c r="A63" s="331" t="s">
        <v>160</v>
      </c>
      <c r="B63" s="332" t="s">
        <v>38</v>
      </c>
      <c r="C63" s="333">
        <f>'R. Upper Arrow'!I64</f>
        <v>3</v>
      </c>
    </row>
    <row r="64" spans="1:3" ht="15" thickBot="1" x14ac:dyDescent="0.4">
      <c r="A64" s="331" t="s">
        <v>161</v>
      </c>
      <c r="B64" s="569" t="s">
        <v>39</v>
      </c>
      <c r="C64" s="145">
        <f>'R. Upper Arrow'!I65</f>
        <v>5</v>
      </c>
    </row>
    <row r="65" spans="1:3" ht="15" thickBot="1" x14ac:dyDescent="0.4">
      <c r="A65" s="554"/>
      <c r="B65" s="555"/>
      <c r="C65" s="436"/>
    </row>
    <row r="66" spans="1:3" x14ac:dyDescent="0.35">
      <c r="A66" s="469" t="s">
        <v>40</v>
      </c>
      <c r="B66" s="470" t="s">
        <v>41</v>
      </c>
      <c r="C66" s="570">
        <f>'R. Upper Arrow'!I67</f>
        <v>3</v>
      </c>
    </row>
    <row r="67" spans="1:3" x14ac:dyDescent="0.35">
      <c r="A67" s="338" t="s">
        <v>162</v>
      </c>
      <c r="B67" s="139" t="s">
        <v>42</v>
      </c>
      <c r="C67" s="142">
        <f>'R. Upper Arrow'!I68</f>
        <v>1</v>
      </c>
    </row>
    <row r="68" spans="1:3" x14ac:dyDescent="0.35">
      <c r="A68" s="338" t="s">
        <v>163</v>
      </c>
      <c r="B68" s="139" t="s">
        <v>99</v>
      </c>
      <c r="C68" s="142">
        <f>'R. Upper Arrow'!I69</f>
        <v>1</v>
      </c>
    </row>
    <row r="69" spans="1:3" x14ac:dyDescent="0.35">
      <c r="A69" s="338" t="s">
        <v>164</v>
      </c>
      <c r="B69" s="139" t="s">
        <v>43</v>
      </c>
      <c r="C69" s="142">
        <f>'R. Upper Arrow'!I70</f>
        <v>5</v>
      </c>
    </row>
    <row r="70" spans="1:3" x14ac:dyDescent="0.35">
      <c r="A70" s="338" t="s">
        <v>165</v>
      </c>
      <c r="B70" s="139" t="s">
        <v>44</v>
      </c>
      <c r="C70" s="142">
        <f>'R. Upper Arrow'!I71</f>
        <v>3</v>
      </c>
    </row>
    <row r="71" spans="1:3" x14ac:dyDescent="0.35">
      <c r="A71" s="338" t="s">
        <v>166</v>
      </c>
      <c r="B71" s="139" t="s">
        <v>100</v>
      </c>
      <c r="C71" s="142">
        <f>'R. Upper Arrow'!I72</f>
        <v>5</v>
      </c>
    </row>
    <row r="72" spans="1:3" x14ac:dyDescent="0.35">
      <c r="A72" s="338" t="s">
        <v>167</v>
      </c>
      <c r="B72" s="339" t="s">
        <v>45</v>
      </c>
      <c r="C72" s="142">
        <f>'R. Upper Arrow'!I73</f>
        <v>3</v>
      </c>
    </row>
    <row r="73" spans="1:3" ht="29" x14ac:dyDescent="0.35">
      <c r="A73" s="338" t="s">
        <v>232</v>
      </c>
      <c r="B73" s="339" t="s">
        <v>233</v>
      </c>
      <c r="C73" s="142">
        <f>'R. Upper Arrow'!I74</f>
        <v>3</v>
      </c>
    </row>
    <row r="74" spans="1:3" ht="29" x14ac:dyDescent="0.35">
      <c r="A74" s="338" t="s">
        <v>234</v>
      </c>
      <c r="B74" s="139" t="s">
        <v>235</v>
      </c>
      <c r="C74" s="142">
        <f>'R. Upper Arrow'!I75</f>
        <v>3</v>
      </c>
    </row>
    <row r="75" spans="1:3" ht="15" thickBot="1" x14ac:dyDescent="0.4">
      <c r="A75" s="338" t="s">
        <v>236</v>
      </c>
      <c r="B75" s="397" t="s">
        <v>237</v>
      </c>
      <c r="C75" s="142">
        <f>'R. Upper Arrow'!I76</f>
        <v>3</v>
      </c>
    </row>
    <row r="76" spans="1:3" ht="15" thickBot="1" x14ac:dyDescent="0.4">
      <c r="A76" s="554"/>
      <c r="B76" s="555"/>
      <c r="C76" s="450"/>
    </row>
    <row r="77" spans="1:3" x14ac:dyDescent="0.35">
      <c r="A77" s="475" t="s">
        <v>46</v>
      </c>
      <c r="B77" s="476" t="s">
        <v>47</v>
      </c>
      <c r="C77" s="571">
        <f>'R. Upper Arrow'!I78</f>
        <v>5</v>
      </c>
    </row>
    <row r="78" spans="1:3" x14ac:dyDescent="0.35">
      <c r="A78" s="572" t="s">
        <v>168</v>
      </c>
      <c r="B78" s="573" t="s">
        <v>213</v>
      </c>
      <c r="C78" s="164">
        <f>'R. Upper Arrow'!I79</f>
        <v>5</v>
      </c>
    </row>
    <row r="79" spans="1:3" ht="15" thickBot="1" x14ac:dyDescent="0.4">
      <c r="A79" s="572" t="s">
        <v>169</v>
      </c>
      <c r="B79" s="574" t="s">
        <v>48</v>
      </c>
      <c r="C79" s="483">
        <f>'R. Upper Arrow'!I80</f>
        <v>5</v>
      </c>
    </row>
    <row r="80" spans="1:3" ht="15" thickBot="1" x14ac:dyDescent="0.4">
      <c r="A80" s="554"/>
      <c r="B80" s="555"/>
      <c r="C80" s="436"/>
    </row>
    <row r="81" spans="1:3" x14ac:dyDescent="0.35">
      <c r="A81" s="428" t="s">
        <v>49</v>
      </c>
      <c r="B81" s="429" t="s">
        <v>50</v>
      </c>
      <c r="C81" s="553">
        <f>'R. Upper Arrow'!I82</f>
        <v>1.6</v>
      </c>
    </row>
    <row r="82" spans="1:3" x14ac:dyDescent="0.35">
      <c r="A82" s="322" t="s">
        <v>170</v>
      </c>
      <c r="B82" s="168" t="s">
        <v>214</v>
      </c>
      <c r="C82" s="334">
        <f>'R. Upper Arrow'!I83</f>
        <v>0</v>
      </c>
    </row>
    <row r="83" spans="1:3" x14ac:dyDescent="0.35">
      <c r="A83" s="322" t="s">
        <v>171</v>
      </c>
      <c r="B83" s="168" t="s">
        <v>51</v>
      </c>
      <c r="C83" s="334">
        <f>'R. Upper Arrow'!I84</f>
        <v>1</v>
      </c>
    </row>
    <row r="84" spans="1:3" x14ac:dyDescent="0.35">
      <c r="A84" s="322" t="s">
        <v>201</v>
      </c>
      <c r="B84" s="168" t="s">
        <v>52</v>
      </c>
      <c r="C84" s="334">
        <f>'R. Upper Arrow'!I85</f>
        <v>1</v>
      </c>
    </row>
    <row r="85" spans="1:3" x14ac:dyDescent="0.35">
      <c r="A85" s="322" t="s">
        <v>172</v>
      </c>
      <c r="B85" s="215" t="s">
        <v>53</v>
      </c>
      <c r="C85" s="334">
        <f>'R. Upper Arrow'!I86</f>
        <v>3</v>
      </c>
    </row>
    <row r="86" spans="1:3" ht="15" thickBot="1" x14ac:dyDescent="0.4">
      <c r="A86" s="322" t="s">
        <v>173</v>
      </c>
      <c r="B86" s="323" t="s">
        <v>215</v>
      </c>
      <c r="C86" s="324">
        <f>'R. Upper Arrow'!I87</f>
        <v>3</v>
      </c>
    </row>
    <row r="87" spans="1:3" ht="15" thickBot="1" x14ac:dyDescent="0.4">
      <c r="A87" s="554"/>
      <c r="B87" s="555"/>
      <c r="C87" s="436"/>
    </row>
    <row r="88" spans="1:3" x14ac:dyDescent="0.35">
      <c r="A88" s="437" t="s">
        <v>54</v>
      </c>
      <c r="B88" s="438" t="s">
        <v>55</v>
      </c>
      <c r="C88" s="556">
        <f>'R. Upper Arrow'!I89</f>
        <v>3.4</v>
      </c>
    </row>
    <row r="89" spans="1:3" x14ac:dyDescent="0.35">
      <c r="A89" s="325" t="s">
        <v>174</v>
      </c>
      <c r="B89" s="326" t="s">
        <v>56</v>
      </c>
      <c r="C89" s="327">
        <f>'R. Upper Arrow'!I90</f>
        <v>4</v>
      </c>
    </row>
    <row r="90" spans="1:3" x14ac:dyDescent="0.35">
      <c r="A90" s="325" t="s">
        <v>175</v>
      </c>
      <c r="B90" s="326" t="s">
        <v>101</v>
      </c>
      <c r="C90" s="327">
        <f>'R. Upper Arrow'!I91</f>
        <v>2</v>
      </c>
    </row>
    <row r="91" spans="1:3" x14ac:dyDescent="0.35">
      <c r="A91" s="325" t="s">
        <v>202</v>
      </c>
      <c r="B91" s="326" t="s">
        <v>57</v>
      </c>
      <c r="C91" s="327">
        <f>'R. Upper Arrow'!I92</f>
        <v>3</v>
      </c>
    </row>
    <row r="92" spans="1:3" x14ac:dyDescent="0.35">
      <c r="A92" s="325" t="s">
        <v>176</v>
      </c>
      <c r="B92" s="326" t="s">
        <v>58</v>
      </c>
      <c r="C92" s="327">
        <f>'R. Upper Arrow'!I93</f>
        <v>3</v>
      </c>
    </row>
    <row r="93" spans="1:3" ht="15" thickBot="1" x14ac:dyDescent="0.4">
      <c r="A93" s="325" t="s">
        <v>177</v>
      </c>
      <c r="B93" s="557" t="s">
        <v>59</v>
      </c>
      <c r="C93" s="442">
        <f>'R. Upper Arrow'!I94</f>
        <v>5</v>
      </c>
    </row>
    <row r="94" spans="1:3" ht="15" thickBot="1" x14ac:dyDescent="0.4">
      <c r="A94" s="554"/>
      <c r="B94" s="555"/>
      <c r="C94" s="436"/>
    </row>
    <row r="95" spans="1:3" x14ac:dyDescent="0.35">
      <c r="A95" s="443" t="s">
        <v>60</v>
      </c>
      <c r="B95" s="444" t="s">
        <v>220</v>
      </c>
      <c r="C95" s="558">
        <f>'R. Upper Arrow'!I96</f>
        <v>0</v>
      </c>
    </row>
    <row r="96" spans="1:3" x14ac:dyDescent="0.35">
      <c r="A96" s="401" t="s">
        <v>178</v>
      </c>
      <c r="B96" s="402" t="s">
        <v>216</v>
      </c>
      <c r="C96" s="182">
        <f>'R. Upper Arrow'!I97</f>
        <v>0</v>
      </c>
    </row>
    <row r="97" spans="1:3" x14ac:dyDescent="0.35">
      <c r="A97" s="401" t="s">
        <v>179</v>
      </c>
      <c r="B97" s="402" t="s">
        <v>217</v>
      </c>
      <c r="C97" s="182">
        <f>'R. Upper Arrow'!I98</f>
        <v>0</v>
      </c>
    </row>
    <row r="98" spans="1:3" x14ac:dyDescent="0.35">
      <c r="A98" s="401" t="s">
        <v>180</v>
      </c>
      <c r="B98" s="402" t="s">
        <v>218</v>
      </c>
      <c r="C98" s="182">
        <f>'R. Upper Arrow'!I99</f>
        <v>0</v>
      </c>
    </row>
    <row r="99" spans="1:3" x14ac:dyDescent="0.35">
      <c r="A99" s="401" t="s">
        <v>181</v>
      </c>
      <c r="B99" s="402" t="s">
        <v>219</v>
      </c>
      <c r="C99" s="182">
        <f>'R. Upper Arrow'!I100</f>
        <v>0</v>
      </c>
    </row>
    <row r="100" spans="1:3" x14ac:dyDescent="0.35">
      <c r="A100" s="401" t="s">
        <v>182</v>
      </c>
      <c r="B100" s="402" t="s">
        <v>221</v>
      </c>
      <c r="C100" s="182">
        <f>'R. Upper Arrow'!I101</f>
        <v>0</v>
      </c>
    </row>
    <row r="101" spans="1:3" x14ac:dyDescent="0.35">
      <c r="A101" s="401" t="s">
        <v>183</v>
      </c>
      <c r="B101" s="402" t="s">
        <v>61</v>
      </c>
      <c r="C101" s="182">
        <f>'R. Upper Arrow'!I102</f>
        <v>0</v>
      </c>
    </row>
    <row r="102" spans="1:3" x14ac:dyDescent="0.35">
      <c r="A102" s="401" t="s">
        <v>184</v>
      </c>
      <c r="B102" s="402" t="s">
        <v>222</v>
      </c>
      <c r="C102" s="182">
        <f>'R. Upper Arrow'!I103</f>
        <v>0</v>
      </c>
    </row>
    <row r="103" spans="1:3" x14ac:dyDescent="0.35">
      <c r="A103" s="401" t="s">
        <v>185</v>
      </c>
      <c r="B103" s="402" t="s">
        <v>62</v>
      </c>
      <c r="C103" s="182">
        <f>'R. Upper Arrow'!I104</f>
        <v>0</v>
      </c>
    </row>
    <row r="104" spans="1:3" x14ac:dyDescent="0.35">
      <c r="A104" s="401" t="s">
        <v>186</v>
      </c>
      <c r="B104" s="402" t="s">
        <v>63</v>
      </c>
      <c r="C104" s="182">
        <f>'R. Upper Arrow'!I105</f>
        <v>0</v>
      </c>
    </row>
    <row r="105" spans="1:3" x14ac:dyDescent="0.35">
      <c r="A105" s="401" t="s">
        <v>187</v>
      </c>
      <c r="B105" s="402" t="s">
        <v>64</v>
      </c>
      <c r="C105" s="182">
        <f>'R. Upper Arrow'!I106</f>
        <v>0</v>
      </c>
    </row>
    <row r="106" spans="1:3" x14ac:dyDescent="0.35">
      <c r="A106" s="401" t="s">
        <v>188</v>
      </c>
      <c r="B106" s="402" t="s">
        <v>65</v>
      </c>
      <c r="C106" s="182">
        <f>'R. Upper Arrow'!I107</f>
        <v>0</v>
      </c>
    </row>
    <row r="107" spans="1:3" x14ac:dyDescent="0.35">
      <c r="A107" s="401" t="s">
        <v>189</v>
      </c>
      <c r="B107" s="402" t="s">
        <v>95</v>
      </c>
      <c r="C107" s="182">
        <f>'R. Upper Arrow'!I108</f>
        <v>0</v>
      </c>
    </row>
    <row r="108" spans="1:3" x14ac:dyDescent="0.35">
      <c r="A108" s="401" t="s">
        <v>190</v>
      </c>
      <c r="B108" s="402" t="s">
        <v>66</v>
      </c>
      <c r="C108" s="182">
        <f>'R. Upper Arrow'!I109</f>
        <v>0</v>
      </c>
    </row>
    <row r="109" spans="1:3" x14ac:dyDescent="0.35">
      <c r="A109" s="401" t="s">
        <v>191</v>
      </c>
      <c r="B109" s="402" t="s">
        <v>67</v>
      </c>
      <c r="C109" s="182">
        <f>'R. Upper Arrow'!I110</f>
        <v>0</v>
      </c>
    </row>
    <row r="110" spans="1:3" x14ac:dyDescent="0.35">
      <c r="A110" s="401" t="s">
        <v>192</v>
      </c>
      <c r="B110" s="402" t="s">
        <v>68</v>
      </c>
      <c r="C110" s="182">
        <f>'R. Upper Arrow'!I111</f>
        <v>0</v>
      </c>
    </row>
    <row r="111" spans="1:3" ht="15" thickBot="1" x14ac:dyDescent="0.4">
      <c r="A111" s="401" t="s">
        <v>193</v>
      </c>
      <c r="B111" s="404" t="s">
        <v>69</v>
      </c>
      <c r="C111" s="151">
        <f>'R. Upper Arrow'!I112</f>
        <v>0</v>
      </c>
    </row>
    <row r="112" spans="1:3" ht="15" thickBot="1" x14ac:dyDescent="0.4">
      <c r="A112" s="554"/>
      <c r="B112" s="555"/>
      <c r="C112" s="436"/>
    </row>
    <row r="113" spans="1:3" x14ac:dyDescent="0.35">
      <c r="A113" s="131" t="s">
        <v>70</v>
      </c>
      <c r="B113" s="132" t="s">
        <v>85</v>
      </c>
      <c r="C113" s="559">
        <f>'R. Upper Arrow'!I114</f>
        <v>5</v>
      </c>
    </row>
    <row r="114" spans="1:3" ht="43.5" x14ac:dyDescent="0.35">
      <c r="A114" s="328" t="s">
        <v>194</v>
      </c>
      <c r="B114" s="329" t="s">
        <v>229</v>
      </c>
      <c r="C114" s="330">
        <f>'R. Upper Arrow'!I115</f>
        <v>5</v>
      </c>
    </row>
    <row r="115" spans="1:3" ht="43.5" x14ac:dyDescent="0.35">
      <c r="A115" s="328" t="s">
        <v>195</v>
      </c>
      <c r="B115" s="329" t="s">
        <v>230</v>
      </c>
      <c r="C115" s="330">
        <f>'R. Upper Arrow'!I116</f>
        <v>5</v>
      </c>
    </row>
    <row r="116" spans="1:3" x14ac:dyDescent="0.35">
      <c r="A116" s="328" t="s">
        <v>196</v>
      </c>
      <c r="B116" s="329" t="s">
        <v>71</v>
      </c>
      <c r="C116" s="330">
        <f>'R. Upper Arrow'!I117</f>
        <v>5</v>
      </c>
    </row>
    <row r="117" spans="1:3" ht="29.5" thickBot="1" x14ac:dyDescent="0.4">
      <c r="A117" s="328" t="s">
        <v>197</v>
      </c>
      <c r="B117" s="335" t="s">
        <v>231</v>
      </c>
      <c r="C117" s="336">
        <f>'R. Upper Arrow'!I118</f>
        <v>5</v>
      </c>
    </row>
    <row r="118" spans="1:3" ht="15" thickBot="1" x14ac:dyDescent="0.4">
      <c r="A118" s="554"/>
      <c r="B118" s="555"/>
      <c r="C118" s="436"/>
    </row>
    <row r="119" spans="1:3" x14ac:dyDescent="0.35">
      <c r="A119" s="452" t="s">
        <v>72</v>
      </c>
      <c r="B119" s="453" t="s">
        <v>73</v>
      </c>
      <c r="C119" s="560">
        <f>'R. Upper Arrow'!I120</f>
        <v>2.6666666666666665</v>
      </c>
    </row>
    <row r="120" spans="1:3" x14ac:dyDescent="0.35">
      <c r="A120" s="561" t="s">
        <v>198</v>
      </c>
      <c r="B120" s="562"/>
      <c r="C120" s="186">
        <f>'R. Upper Arrow'!I121</f>
        <v>4</v>
      </c>
    </row>
    <row r="121" spans="1:3" x14ac:dyDescent="0.35">
      <c r="A121" s="561" t="s">
        <v>199</v>
      </c>
      <c r="B121" s="562"/>
      <c r="C121" s="186">
        <f>'R. Upper Arrow'!I122</f>
        <v>3</v>
      </c>
    </row>
    <row r="122" spans="1:3" ht="15" thickBot="1" x14ac:dyDescent="0.4">
      <c r="A122" s="561" t="s">
        <v>200</v>
      </c>
      <c r="B122" s="563"/>
      <c r="C122" s="173">
        <f>'R. Upper Arrow'!I123</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zoomScaleNormal="100" zoomScaleSheetLayoutView="100" zoomScalePageLayoutView="90" workbookViewId="0">
      <pane xSplit="2" ySplit="2" topLeftCell="C3" activePane="bottomRight" state="frozen"/>
      <selection pane="topRight" activeCell="C1" sqref="C1"/>
      <selection pane="bottomLeft" activeCell="A3" sqref="A3"/>
      <selection pane="bottomRight" activeCell="A2" sqref="A2"/>
    </sheetView>
  </sheetViews>
  <sheetFormatPr defaultColWidth="8.81640625" defaultRowHeight="14.5" x14ac:dyDescent="0.35"/>
  <cols>
    <col min="1" max="1" width="5.453125" style="123" customWidth="1"/>
    <col min="2" max="2" width="45.7265625" style="171" customWidth="1"/>
    <col min="3" max="3" width="57.1796875" style="123" customWidth="1"/>
    <col min="4" max="7" width="6.81640625" style="123" hidden="1" customWidth="1"/>
    <col min="8" max="8" width="76.453125" style="171" hidden="1" customWidth="1"/>
    <col min="9" max="9" width="12" style="490" customWidth="1"/>
    <col min="10" max="16384" width="8.8164062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s="2" customFormat="1" ht="49.5" customHeight="1" x14ac:dyDescent="0.25">
      <c r="A2" s="316"/>
      <c r="B2" s="316" t="s">
        <v>1099</v>
      </c>
      <c r="C2" s="316" t="s">
        <v>0</v>
      </c>
      <c r="D2" s="316" t="s">
        <v>1</v>
      </c>
      <c r="E2" s="316" t="s">
        <v>2</v>
      </c>
      <c r="F2" s="316" t="s">
        <v>3</v>
      </c>
      <c r="G2" s="316" t="s">
        <v>4</v>
      </c>
      <c r="H2" s="316" t="s">
        <v>75</v>
      </c>
      <c r="I2" s="317" t="s">
        <v>103</v>
      </c>
    </row>
    <row r="3" spans="1:9" ht="15" x14ac:dyDescent="0.25">
      <c r="A3" s="424"/>
      <c r="B3" s="424" t="s">
        <v>279</v>
      </c>
      <c r="C3" s="425" t="s">
        <v>278</v>
      </c>
      <c r="I3" s="424"/>
    </row>
    <row r="4" spans="1:9" ht="15" x14ac:dyDescent="0.25">
      <c r="A4" s="424"/>
      <c r="B4" s="424" t="s">
        <v>280</v>
      </c>
      <c r="C4" s="425" t="s">
        <v>284</v>
      </c>
      <c r="I4" s="424"/>
    </row>
    <row r="5" spans="1:9" ht="15" x14ac:dyDescent="0.25">
      <c r="A5" s="424"/>
      <c r="B5" s="424" t="s">
        <v>246</v>
      </c>
      <c r="C5" s="425" t="s">
        <v>285</v>
      </c>
      <c r="I5" s="424"/>
    </row>
    <row r="6" spans="1:9" ht="15" x14ac:dyDescent="0.25">
      <c r="A6" s="426"/>
      <c r="B6" s="426" t="s">
        <v>247</v>
      </c>
      <c r="C6" s="425" t="s">
        <v>1034</v>
      </c>
      <c r="I6" s="426"/>
    </row>
    <row r="7" spans="1:9" ht="15" x14ac:dyDescent="0.25">
      <c r="A7" s="426"/>
      <c r="B7" s="426" t="s">
        <v>6</v>
      </c>
      <c r="C7" s="425" t="s">
        <v>1035</v>
      </c>
      <c r="I7" s="426"/>
    </row>
    <row r="8" spans="1:9" ht="15" x14ac:dyDescent="0.25">
      <c r="I8" s="123"/>
    </row>
    <row r="9" spans="1:9" ht="19.5" thickBot="1" x14ac:dyDescent="0.3">
      <c r="B9" s="500" t="str">
        <f>C3</f>
        <v>Clarke Lake</v>
      </c>
      <c r="I9" s="123"/>
    </row>
    <row r="10" spans="1:9" ht="15" x14ac:dyDescent="0.25">
      <c r="A10" s="428" t="s">
        <v>7</v>
      </c>
      <c r="B10" s="429" t="s">
        <v>206</v>
      </c>
      <c r="C10" s="430"/>
      <c r="D10" s="430"/>
      <c r="E10" s="430"/>
      <c r="F10" s="430"/>
      <c r="G10" s="430"/>
      <c r="H10" s="431"/>
      <c r="I10" s="432">
        <f>SUM(I11:I24)/14</f>
        <v>4.2142857142857144</v>
      </c>
    </row>
    <row r="11" spans="1:9" ht="15" x14ac:dyDescent="0.25">
      <c r="A11" s="322" t="s">
        <v>119</v>
      </c>
      <c r="B11" s="168" t="s">
        <v>94</v>
      </c>
      <c r="C11" s="138" t="s">
        <v>286</v>
      </c>
      <c r="D11" s="137"/>
      <c r="E11" s="137"/>
      <c r="F11" s="137"/>
      <c r="G11" s="137"/>
      <c r="H11" s="138"/>
      <c r="I11" s="334">
        <v>5</v>
      </c>
    </row>
    <row r="12" spans="1:9" ht="33.75" customHeight="1" x14ac:dyDescent="0.25">
      <c r="A12" s="322" t="s">
        <v>120</v>
      </c>
      <c r="B12" s="138" t="s">
        <v>8</v>
      </c>
      <c r="C12" s="138" t="s">
        <v>290</v>
      </c>
      <c r="D12" s="137"/>
      <c r="E12" s="137"/>
      <c r="F12" s="137"/>
      <c r="G12" s="137"/>
      <c r="H12" s="138"/>
      <c r="I12" s="334">
        <v>5</v>
      </c>
    </row>
    <row r="13" spans="1:9" ht="15" x14ac:dyDescent="0.25">
      <c r="A13" s="322" t="s">
        <v>121</v>
      </c>
      <c r="B13" s="138" t="s">
        <v>224</v>
      </c>
      <c r="C13" s="138" t="s">
        <v>1110</v>
      </c>
      <c r="D13" s="137"/>
      <c r="E13" s="137"/>
      <c r="F13" s="137"/>
      <c r="G13" s="137"/>
      <c r="H13" s="138"/>
      <c r="I13" s="334">
        <v>5</v>
      </c>
    </row>
    <row r="14" spans="1:9" ht="30" x14ac:dyDescent="0.25">
      <c r="A14" s="322" t="s">
        <v>122</v>
      </c>
      <c r="B14" s="138" t="s">
        <v>92</v>
      </c>
      <c r="C14" s="138" t="s">
        <v>1111</v>
      </c>
      <c r="D14" s="137"/>
      <c r="E14" s="137"/>
      <c r="F14" s="137"/>
      <c r="G14" s="137"/>
      <c r="H14" s="138"/>
      <c r="I14" s="334">
        <v>3</v>
      </c>
    </row>
    <row r="15" spans="1:9" ht="15" x14ac:dyDescent="0.25">
      <c r="A15" s="322" t="s">
        <v>123</v>
      </c>
      <c r="B15" s="138" t="s">
        <v>91</v>
      </c>
      <c r="C15" s="138" t="s">
        <v>289</v>
      </c>
      <c r="D15" s="137"/>
      <c r="E15" s="137"/>
      <c r="F15" s="137"/>
      <c r="G15" s="137"/>
      <c r="H15" s="138"/>
      <c r="I15" s="334">
        <v>5</v>
      </c>
    </row>
    <row r="16" spans="1:9" ht="15" x14ac:dyDescent="0.25">
      <c r="A16" s="322" t="s">
        <v>124</v>
      </c>
      <c r="B16" s="138" t="s">
        <v>93</v>
      </c>
      <c r="C16" s="138"/>
      <c r="D16" s="137"/>
      <c r="E16" s="137"/>
      <c r="F16" s="137"/>
      <c r="G16" s="137"/>
      <c r="H16" s="138"/>
      <c r="I16" s="334">
        <v>5</v>
      </c>
    </row>
    <row r="17" spans="1:9" ht="75" x14ac:dyDescent="0.25">
      <c r="A17" s="322" t="s">
        <v>125</v>
      </c>
      <c r="B17" s="138" t="s">
        <v>203</v>
      </c>
      <c r="C17" s="138" t="s">
        <v>308</v>
      </c>
      <c r="D17" s="137"/>
      <c r="E17" s="137"/>
      <c r="F17" s="137"/>
      <c r="G17" s="137"/>
      <c r="H17" s="138"/>
      <c r="I17" s="334">
        <v>5</v>
      </c>
    </row>
    <row r="18" spans="1:9" ht="15" x14ac:dyDescent="0.25">
      <c r="A18" s="322" t="s">
        <v>126</v>
      </c>
      <c r="B18" s="138" t="s">
        <v>9</v>
      </c>
      <c r="C18" s="138" t="s">
        <v>288</v>
      </c>
      <c r="D18" s="137"/>
      <c r="E18" s="137"/>
      <c r="F18" s="137"/>
      <c r="G18" s="137"/>
      <c r="H18" s="138"/>
      <c r="I18" s="334">
        <v>5</v>
      </c>
    </row>
    <row r="19" spans="1:9" ht="15" x14ac:dyDescent="0.25">
      <c r="A19" s="322" t="s">
        <v>127</v>
      </c>
      <c r="B19" s="138" t="s">
        <v>10</v>
      </c>
      <c r="C19" s="138"/>
      <c r="D19" s="137"/>
      <c r="E19" s="137"/>
      <c r="F19" s="137"/>
      <c r="G19" s="137"/>
      <c r="H19" s="138"/>
      <c r="I19" s="334">
        <v>0</v>
      </c>
    </row>
    <row r="20" spans="1:9" ht="15" x14ac:dyDescent="0.25">
      <c r="A20" s="322" t="s">
        <v>128</v>
      </c>
      <c r="B20" s="138" t="s">
        <v>96</v>
      </c>
      <c r="C20" s="138" t="s">
        <v>245</v>
      </c>
      <c r="D20" s="137"/>
      <c r="E20" s="137"/>
      <c r="F20" s="137"/>
      <c r="G20" s="137"/>
      <c r="H20" s="138"/>
      <c r="I20" s="334">
        <v>5</v>
      </c>
    </row>
    <row r="21" spans="1:9" ht="45" x14ac:dyDescent="0.25">
      <c r="A21" s="322" t="s">
        <v>129</v>
      </c>
      <c r="B21" s="138" t="s">
        <v>225</v>
      </c>
      <c r="C21" s="138" t="s">
        <v>291</v>
      </c>
      <c r="D21" s="137"/>
      <c r="E21" s="137"/>
      <c r="F21" s="137"/>
      <c r="G21" s="137"/>
      <c r="H21" s="138"/>
      <c r="I21" s="334">
        <v>5</v>
      </c>
    </row>
    <row r="22" spans="1:9" x14ac:dyDescent="0.35">
      <c r="A22" s="322" t="s">
        <v>130</v>
      </c>
      <c r="B22" s="138" t="s">
        <v>204</v>
      </c>
      <c r="C22" s="138" t="s">
        <v>287</v>
      </c>
      <c r="D22" s="137"/>
      <c r="E22" s="137"/>
      <c r="F22" s="137"/>
      <c r="G22" s="137"/>
      <c r="H22" s="138"/>
      <c r="I22" s="334">
        <v>5</v>
      </c>
    </row>
    <row r="23" spans="1:9" ht="29" x14ac:dyDescent="0.35">
      <c r="A23" s="322" t="s">
        <v>131</v>
      </c>
      <c r="B23" s="138" t="s">
        <v>90</v>
      </c>
      <c r="C23" s="138" t="s">
        <v>1112</v>
      </c>
      <c r="D23" s="137"/>
      <c r="E23" s="137"/>
      <c r="F23" s="137"/>
      <c r="G23" s="137"/>
      <c r="H23" s="138"/>
      <c r="I23" s="334">
        <v>1</v>
      </c>
    </row>
    <row r="24" spans="1:9" ht="44" thickBot="1" x14ac:dyDescent="0.4">
      <c r="A24" s="433" t="s">
        <v>132</v>
      </c>
      <c r="B24" s="143" t="s">
        <v>226</v>
      </c>
      <c r="C24" s="143" t="s">
        <v>288</v>
      </c>
      <c r="D24" s="144"/>
      <c r="E24" s="144"/>
      <c r="F24" s="144"/>
      <c r="G24" s="144"/>
      <c r="H24" s="143"/>
      <c r="I24" s="324">
        <v>5</v>
      </c>
    </row>
    <row r="25" spans="1:9" ht="15" thickBot="1" x14ac:dyDescent="0.4">
      <c r="A25" s="434"/>
      <c r="B25" s="435"/>
      <c r="C25" s="435"/>
      <c r="D25" s="434"/>
      <c r="E25" s="434"/>
      <c r="F25" s="434"/>
      <c r="G25" s="434"/>
      <c r="H25" s="435"/>
      <c r="I25" s="436"/>
    </row>
    <row r="26" spans="1:9" x14ac:dyDescent="0.35">
      <c r="A26" s="437" t="s">
        <v>11</v>
      </c>
      <c r="B26" s="438" t="s">
        <v>12</v>
      </c>
      <c r="C26" s="158"/>
      <c r="D26" s="439"/>
      <c r="E26" s="439"/>
      <c r="F26" s="439"/>
      <c r="G26" s="439"/>
      <c r="H26" s="158"/>
      <c r="I26" s="440">
        <f>SUM(I27:I33)/7</f>
        <v>3.1428571428571428</v>
      </c>
    </row>
    <row r="27" spans="1:9" ht="29" x14ac:dyDescent="0.35">
      <c r="A27" s="187" t="s">
        <v>133</v>
      </c>
      <c r="B27" s="188" t="s">
        <v>13</v>
      </c>
      <c r="C27" s="188" t="s">
        <v>310</v>
      </c>
      <c r="D27" s="189"/>
      <c r="E27" s="189"/>
      <c r="F27" s="189"/>
      <c r="G27" s="189"/>
      <c r="H27" s="188"/>
      <c r="I27" s="327">
        <v>3</v>
      </c>
    </row>
    <row r="28" spans="1:9" ht="29" x14ac:dyDescent="0.35">
      <c r="A28" s="187" t="s">
        <v>134</v>
      </c>
      <c r="B28" s="188" t="s">
        <v>205</v>
      </c>
      <c r="C28" s="188" t="s">
        <v>292</v>
      </c>
      <c r="D28" s="189"/>
      <c r="E28" s="189"/>
      <c r="F28" s="189"/>
      <c r="G28" s="189"/>
      <c r="H28" s="188"/>
      <c r="I28" s="327">
        <v>5</v>
      </c>
    </row>
    <row r="29" spans="1:9" x14ac:dyDescent="0.35">
      <c r="A29" s="187" t="s">
        <v>135</v>
      </c>
      <c r="B29" s="188" t="s">
        <v>14</v>
      </c>
      <c r="C29" s="188" t="s">
        <v>296</v>
      </c>
      <c r="D29" s="189"/>
      <c r="E29" s="189"/>
      <c r="F29" s="189"/>
      <c r="G29" s="189"/>
      <c r="H29" s="188"/>
      <c r="I29" s="327">
        <v>0</v>
      </c>
    </row>
    <row r="30" spans="1:9" ht="29" x14ac:dyDescent="0.35">
      <c r="A30" s="187" t="s">
        <v>136</v>
      </c>
      <c r="B30" s="188" t="s">
        <v>15</v>
      </c>
      <c r="C30" s="188" t="s">
        <v>990</v>
      </c>
      <c r="D30" s="189"/>
      <c r="E30" s="189"/>
      <c r="F30" s="189"/>
      <c r="G30" s="189"/>
      <c r="H30" s="188"/>
      <c r="I30" s="327">
        <v>3</v>
      </c>
    </row>
    <row r="31" spans="1:9" ht="29" x14ac:dyDescent="0.35">
      <c r="A31" s="187" t="s">
        <v>137</v>
      </c>
      <c r="B31" s="188" t="s">
        <v>16</v>
      </c>
      <c r="C31" s="188" t="s">
        <v>293</v>
      </c>
      <c r="D31" s="189"/>
      <c r="E31" s="189"/>
      <c r="F31" s="189"/>
      <c r="G31" s="189"/>
      <c r="H31" s="188"/>
      <c r="I31" s="327">
        <v>4</v>
      </c>
    </row>
    <row r="32" spans="1:9" ht="29" x14ac:dyDescent="0.35">
      <c r="A32" s="187" t="s">
        <v>138</v>
      </c>
      <c r="B32" s="188" t="s">
        <v>207</v>
      </c>
      <c r="C32" s="188" t="s">
        <v>294</v>
      </c>
      <c r="D32" s="189"/>
      <c r="E32" s="189"/>
      <c r="F32" s="189"/>
      <c r="G32" s="189"/>
      <c r="H32" s="188"/>
      <c r="I32" s="327">
        <v>5</v>
      </c>
    </row>
    <row r="33" spans="1:9" ht="29.5" thickBot="1" x14ac:dyDescent="0.4">
      <c r="A33" s="441" t="s">
        <v>139</v>
      </c>
      <c r="B33" s="159" t="s">
        <v>17</v>
      </c>
      <c r="C33" s="159" t="s">
        <v>295</v>
      </c>
      <c r="D33" s="177"/>
      <c r="E33" s="177"/>
      <c r="F33" s="177"/>
      <c r="G33" s="177"/>
      <c r="H33" s="159"/>
      <c r="I33" s="442">
        <v>2</v>
      </c>
    </row>
    <row r="34" spans="1:9" ht="15" thickBot="1" x14ac:dyDescent="0.4">
      <c r="A34" s="434"/>
      <c r="B34" s="435"/>
      <c r="C34" s="435"/>
      <c r="D34" s="434"/>
      <c r="E34" s="434"/>
      <c r="F34" s="434"/>
      <c r="G34" s="434"/>
      <c r="H34" s="435"/>
      <c r="I34" s="436"/>
    </row>
    <row r="35" spans="1:9" x14ac:dyDescent="0.35">
      <c r="A35" s="443" t="s">
        <v>18</v>
      </c>
      <c r="B35" s="444" t="s">
        <v>19</v>
      </c>
      <c r="C35" s="446"/>
      <c r="D35" s="445"/>
      <c r="E35" s="445"/>
      <c r="F35" s="445"/>
      <c r="G35" s="445"/>
      <c r="H35" s="446"/>
      <c r="I35" s="447">
        <f>SUM(I36:I39)/4</f>
        <v>3.75</v>
      </c>
    </row>
    <row r="36" spans="1:9" x14ac:dyDescent="0.35">
      <c r="A36" s="179" t="s">
        <v>140</v>
      </c>
      <c r="B36" s="180" t="s">
        <v>97</v>
      </c>
      <c r="C36" s="180" t="s">
        <v>825</v>
      </c>
      <c r="D36" s="181"/>
      <c r="E36" s="181"/>
      <c r="F36" s="181"/>
      <c r="G36" s="181"/>
      <c r="H36" s="180"/>
      <c r="I36" s="182">
        <v>5</v>
      </c>
    </row>
    <row r="37" spans="1:9" ht="29" x14ac:dyDescent="0.35">
      <c r="A37" s="179" t="s">
        <v>141</v>
      </c>
      <c r="B37" s="180" t="s">
        <v>20</v>
      </c>
      <c r="C37" s="180" t="s">
        <v>828</v>
      </c>
      <c r="D37" s="181"/>
      <c r="E37" s="181"/>
      <c r="F37" s="181"/>
      <c r="G37" s="181"/>
      <c r="H37" s="180"/>
      <c r="I37" s="182">
        <v>2</v>
      </c>
    </row>
    <row r="38" spans="1:9" ht="29" x14ac:dyDescent="0.35">
      <c r="A38" s="179" t="s">
        <v>142</v>
      </c>
      <c r="B38" s="180" t="s">
        <v>21</v>
      </c>
      <c r="C38" s="180" t="s">
        <v>827</v>
      </c>
      <c r="D38" s="181"/>
      <c r="E38" s="181"/>
      <c r="F38" s="181"/>
      <c r="G38" s="181"/>
      <c r="H38" s="180"/>
      <c r="I38" s="182">
        <v>5</v>
      </c>
    </row>
    <row r="39" spans="1:9" ht="44" thickBot="1" x14ac:dyDescent="0.4">
      <c r="A39" s="448" t="s">
        <v>143</v>
      </c>
      <c r="B39" s="126" t="s">
        <v>86</v>
      </c>
      <c r="C39" s="126" t="s">
        <v>879</v>
      </c>
      <c r="D39" s="127"/>
      <c r="E39" s="127"/>
      <c r="F39" s="127"/>
      <c r="G39" s="127"/>
      <c r="H39" s="126"/>
      <c r="I39" s="151">
        <v>3</v>
      </c>
    </row>
    <row r="40" spans="1:9" ht="15" thickBot="1" x14ac:dyDescent="0.4">
      <c r="A40" s="449"/>
      <c r="B40" s="153"/>
      <c r="C40" s="153"/>
      <c r="D40" s="449"/>
      <c r="E40" s="449"/>
      <c r="F40" s="449"/>
      <c r="G40" s="449"/>
      <c r="H40" s="153"/>
      <c r="I40" s="450"/>
    </row>
    <row r="41" spans="1:9" ht="29" x14ac:dyDescent="0.35">
      <c r="A41" s="131" t="s">
        <v>22</v>
      </c>
      <c r="B41" s="132" t="s">
        <v>74</v>
      </c>
      <c r="C41" s="134"/>
      <c r="D41" s="133"/>
      <c r="E41" s="133"/>
      <c r="F41" s="133"/>
      <c r="G41" s="133"/>
      <c r="H41" s="134"/>
      <c r="I41" s="135">
        <f>SUM(I42:I44)/3</f>
        <v>3</v>
      </c>
    </row>
    <row r="42" spans="1:9" ht="43.5" x14ac:dyDescent="0.35">
      <c r="A42" s="128" t="s">
        <v>144</v>
      </c>
      <c r="B42" s="149" t="s">
        <v>23</v>
      </c>
      <c r="C42" s="149" t="s">
        <v>847</v>
      </c>
      <c r="D42" s="150"/>
      <c r="E42" s="150"/>
      <c r="F42" s="150"/>
      <c r="G42" s="150"/>
      <c r="H42" s="149"/>
      <c r="I42" s="330">
        <v>3</v>
      </c>
    </row>
    <row r="43" spans="1:9" ht="29" x14ac:dyDescent="0.35">
      <c r="A43" s="128" t="s">
        <v>145</v>
      </c>
      <c r="B43" s="149" t="s">
        <v>228</v>
      </c>
      <c r="C43" s="149" t="s">
        <v>891</v>
      </c>
      <c r="D43" s="150"/>
      <c r="E43" s="150"/>
      <c r="F43" s="150"/>
      <c r="G43" s="150"/>
      <c r="H43" s="149"/>
      <c r="I43" s="330">
        <v>3</v>
      </c>
    </row>
    <row r="44" spans="1:9" ht="29.5" thickBot="1" x14ac:dyDescent="0.4">
      <c r="A44" s="451" t="s">
        <v>146</v>
      </c>
      <c r="B44" s="129" t="s">
        <v>24</v>
      </c>
      <c r="C44" s="129" t="s">
        <v>297</v>
      </c>
      <c r="D44" s="130"/>
      <c r="E44" s="130"/>
      <c r="F44" s="130"/>
      <c r="G44" s="130"/>
      <c r="H44" s="129"/>
      <c r="I44" s="336">
        <v>3</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SUM(I47:I50)/4</f>
        <v>3.5</v>
      </c>
    </row>
    <row r="47" spans="1:9" ht="29" x14ac:dyDescent="0.35">
      <c r="A47" s="183" t="s">
        <v>147</v>
      </c>
      <c r="B47" s="184" t="s">
        <v>208</v>
      </c>
      <c r="C47" s="184" t="s">
        <v>722</v>
      </c>
      <c r="D47" s="185"/>
      <c r="E47" s="185"/>
      <c r="F47" s="185"/>
      <c r="G47" s="185"/>
      <c r="H47" s="184"/>
      <c r="I47" s="186">
        <v>3</v>
      </c>
    </row>
    <row r="48" spans="1:9" ht="29" x14ac:dyDescent="0.35">
      <c r="A48" s="183" t="s">
        <v>148</v>
      </c>
      <c r="B48" s="184" t="s">
        <v>209</v>
      </c>
      <c r="C48" s="184" t="s">
        <v>298</v>
      </c>
      <c r="D48" s="185"/>
      <c r="E48" s="185"/>
      <c r="F48" s="185"/>
      <c r="G48" s="185"/>
      <c r="H48" s="184"/>
      <c r="I48" s="186">
        <v>3</v>
      </c>
    </row>
    <row r="49" spans="1:9" ht="29" x14ac:dyDescent="0.35">
      <c r="A49" s="183" t="s">
        <v>149</v>
      </c>
      <c r="B49" s="184" t="s">
        <v>27</v>
      </c>
      <c r="C49" s="184" t="s">
        <v>860</v>
      </c>
      <c r="D49" s="185"/>
      <c r="E49" s="185"/>
      <c r="F49" s="185"/>
      <c r="G49" s="185"/>
      <c r="H49" s="184"/>
      <c r="I49" s="186">
        <v>3</v>
      </c>
    </row>
    <row r="50" spans="1:9" ht="44" thickBot="1" x14ac:dyDescent="0.4">
      <c r="A50" s="456" t="s">
        <v>150</v>
      </c>
      <c r="B50" s="152" t="s">
        <v>1186</v>
      </c>
      <c r="C50" s="152" t="s">
        <v>1113</v>
      </c>
      <c r="D50" s="172"/>
      <c r="E50" s="172"/>
      <c r="F50" s="172"/>
      <c r="G50" s="172"/>
      <c r="H50" s="152"/>
      <c r="I50" s="173">
        <v>5</v>
      </c>
    </row>
    <row r="51" spans="1:9" ht="15" thickBot="1" x14ac:dyDescent="0.4">
      <c r="A51" s="434"/>
      <c r="B51" s="435"/>
      <c r="C51" s="435"/>
      <c r="D51" s="434"/>
      <c r="E51" s="434"/>
      <c r="F51" s="434"/>
      <c r="G51" s="434"/>
      <c r="H51" s="435"/>
      <c r="I51" s="436"/>
    </row>
    <row r="52" spans="1:9" x14ac:dyDescent="0.35">
      <c r="A52" s="457" t="s">
        <v>28</v>
      </c>
      <c r="B52" s="458" t="s">
        <v>29</v>
      </c>
      <c r="C52" s="154"/>
      <c r="D52" s="459"/>
      <c r="E52" s="459"/>
      <c r="F52" s="459"/>
      <c r="G52" s="459"/>
      <c r="H52" s="154"/>
      <c r="I52" s="460">
        <f>SUM(I53:I56)/4</f>
        <v>1.5</v>
      </c>
    </row>
    <row r="53" spans="1:9" x14ac:dyDescent="0.35">
      <c r="A53" s="165" t="s">
        <v>151</v>
      </c>
      <c r="B53" s="155" t="s">
        <v>30</v>
      </c>
      <c r="C53" s="155" t="s">
        <v>299</v>
      </c>
      <c r="D53" s="166"/>
      <c r="E53" s="166"/>
      <c r="F53" s="166"/>
      <c r="G53" s="166"/>
      <c r="H53" s="155"/>
      <c r="I53" s="167">
        <v>3</v>
      </c>
    </row>
    <row r="54" spans="1:9" ht="29" x14ac:dyDescent="0.35">
      <c r="A54" s="165" t="s">
        <v>152</v>
      </c>
      <c r="B54" s="155" t="s">
        <v>31</v>
      </c>
      <c r="C54" s="155" t="s">
        <v>300</v>
      </c>
      <c r="D54" s="166"/>
      <c r="E54" s="166"/>
      <c r="F54" s="166"/>
      <c r="G54" s="166"/>
      <c r="H54" s="155"/>
      <c r="I54" s="167">
        <v>3</v>
      </c>
    </row>
    <row r="55" spans="1:9" x14ac:dyDescent="0.35">
      <c r="A55" s="165" t="s">
        <v>153</v>
      </c>
      <c r="B55" s="155" t="s">
        <v>32</v>
      </c>
      <c r="C55" s="155" t="s">
        <v>257</v>
      </c>
      <c r="D55" s="166"/>
      <c r="E55" s="166"/>
      <c r="F55" s="166"/>
      <c r="G55" s="166"/>
      <c r="H55" s="155"/>
      <c r="I55" s="167">
        <v>0</v>
      </c>
    </row>
    <row r="56" spans="1:9" ht="15" thickBot="1" x14ac:dyDescent="0.4">
      <c r="A56" s="461" t="s">
        <v>154</v>
      </c>
      <c r="B56" s="462" t="s">
        <v>33</v>
      </c>
      <c r="C56" s="462" t="s">
        <v>257</v>
      </c>
      <c r="D56" s="463"/>
      <c r="E56" s="463"/>
      <c r="F56" s="463"/>
      <c r="G56" s="463"/>
      <c r="H56" s="462"/>
      <c r="I56" s="464">
        <v>0</v>
      </c>
    </row>
    <row r="57" spans="1:9" ht="15" thickBot="1" x14ac:dyDescent="0.4">
      <c r="A57" s="434"/>
      <c r="B57" s="435"/>
      <c r="C57" s="435"/>
      <c r="D57" s="434"/>
      <c r="E57" s="434"/>
      <c r="F57" s="434"/>
      <c r="G57" s="434"/>
      <c r="H57" s="435"/>
      <c r="I57" s="436"/>
    </row>
    <row r="58" spans="1:9" x14ac:dyDescent="0.35">
      <c r="A58" s="465" t="s">
        <v>34</v>
      </c>
      <c r="B58" s="466" t="s">
        <v>211</v>
      </c>
      <c r="C58" s="156"/>
      <c r="D58" s="467"/>
      <c r="E58" s="467"/>
      <c r="F58" s="467"/>
      <c r="G58" s="467"/>
      <c r="H58" s="156"/>
      <c r="I58" s="468">
        <f>SUM(I59:I65)/7</f>
        <v>3.4285714285714284</v>
      </c>
    </row>
    <row r="59" spans="1:9" ht="29" x14ac:dyDescent="0.35">
      <c r="A59" s="190" t="s">
        <v>155</v>
      </c>
      <c r="B59" s="391" t="s">
        <v>35</v>
      </c>
      <c r="C59" s="391" t="s">
        <v>258</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935</v>
      </c>
      <c r="D62" s="384"/>
      <c r="E62" s="384"/>
      <c r="F62" s="384"/>
      <c r="G62" s="384"/>
      <c r="H62" s="391"/>
      <c r="I62" s="333">
        <v>4</v>
      </c>
    </row>
    <row r="63" spans="1:9" ht="29" x14ac:dyDescent="0.35">
      <c r="A63" s="190" t="s">
        <v>159</v>
      </c>
      <c r="B63" s="391" t="s">
        <v>37</v>
      </c>
      <c r="C63" s="391" t="s">
        <v>261</v>
      </c>
      <c r="D63" s="384"/>
      <c r="E63" s="384"/>
      <c r="F63" s="384"/>
      <c r="G63" s="384"/>
      <c r="H63" s="391"/>
      <c r="I63" s="333">
        <v>3</v>
      </c>
    </row>
    <row r="64" spans="1:9" ht="29" x14ac:dyDescent="0.35">
      <c r="A64" s="190" t="s">
        <v>160</v>
      </c>
      <c r="B64" s="391" t="s">
        <v>38</v>
      </c>
      <c r="C64" s="391" t="s">
        <v>262</v>
      </c>
      <c r="D64" s="384"/>
      <c r="E64" s="384"/>
      <c r="F64" s="384"/>
      <c r="G64" s="384"/>
      <c r="H64" s="391"/>
      <c r="I64" s="333">
        <v>3</v>
      </c>
    </row>
    <row r="65" spans="1:9" ht="45" customHeight="1" thickBot="1" x14ac:dyDescent="0.4">
      <c r="A65" s="420" t="s">
        <v>161</v>
      </c>
      <c r="B65" s="392" t="s">
        <v>39</v>
      </c>
      <c r="C65" s="392" t="s">
        <v>263</v>
      </c>
      <c r="D65" s="385"/>
      <c r="E65" s="385"/>
      <c r="F65" s="385"/>
      <c r="G65" s="385"/>
      <c r="H65" s="392"/>
      <c r="I65" s="145">
        <v>5</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SUM(I68:I76)/9</f>
        <v>3.7777777777777777</v>
      </c>
    </row>
    <row r="68" spans="1:9" ht="29" x14ac:dyDescent="0.35">
      <c r="A68" s="338" t="s">
        <v>162</v>
      </c>
      <c r="B68" s="139" t="s">
        <v>42</v>
      </c>
      <c r="C68" s="141" t="s">
        <v>862</v>
      </c>
      <c r="D68" s="140"/>
      <c r="E68" s="140"/>
      <c r="F68" s="140"/>
      <c r="G68" s="140"/>
      <c r="H68" s="141"/>
      <c r="I68" s="142">
        <v>5</v>
      </c>
    </row>
    <row r="69" spans="1:9" x14ac:dyDescent="0.35">
      <c r="A69" s="338" t="s">
        <v>163</v>
      </c>
      <c r="B69" s="139" t="s">
        <v>99</v>
      </c>
      <c r="C69" s="141" t="s">
        <v>301</v>
      </c>
      <c r="D69" s="140"/>
      <c r="E69" s="140"/>
      <c r="F69" s="140"/>
      <c r="G69" s="140"/>
      <c r="H69" s="141"/>
      <c r="I69" s="142">
        <v>5</v>
      </c>
    </row>
    <row r="70" spans="1:9" ht="72.5" x14ac:dyDescent="0.35">
      <c r="A70" s="338" t="s">
        <v>164</v>
      </c>
      <c r="B70" s="139" t="s">
        <v>43</v>
      </c>
      <c r="C70" s="141" t="s">
        <v>1178</v>
      </c>
      <c r="D70" s="140"/>
      <c r="E70" s="140"/>
      <c r="F70" s="140"/>
      <c r="G70" s="140"/>
      <c r="H70" s="141"/>
      <c r="I70" s="142">
        <v>3</v>
      </c>
    </row>
    <row r="71" spans="1:9" x14ac:dyDescent="0.35">
      <c r="A71" s="338" t="s">
        <v>165</v>
      </c>
      <c r="B71" s="139" t="s">
        <v>44</v>
      </c>
      <c r="C71" s="141" t="s">
        <v>268</v>
      </c>
      <c r="D71" s="140"/>
      <c r="E71" s="140"/>
      <c r="F71" s="140"/>
      <c r="G71" s="140"/>
      <c r="H71" s="141"/>
      <c r="I71" s="142">
        <v>3</v>
      </c>
    </row>
    <row r="72" spans="1:9" ht="29" x14ac:dyDescent="0.35">
      <c r="A72" s="338" t="s">
        <v>166</v>
      </c>
      <c r="B72" s="139" t="s">
        <v>100</v>
      </c>
      <c r="C72" s="141" t="s">
        <v>302</v>
      </c>
      <c r="D72" s="140"/>
      <c r="E72" s="140"/>
      <c r="F72" s="140"/>
      <c r="G72" s="140"/>
      <c r="H72" s="141"/>
      <c r="I72" s="142">
        <v>5</v>
      </c>
    </row>
    <row r="73" spans="1:9" ht="29" x14ac:dyDescent="0.35">
      <c r="A73" s="338" t="s">
        <v>167</v>
      </c>
      <c r="B73" s="339" t="s">
        <v>45</v>
      </c>
      <c r="C73" s="175" t="s">
        <v>303</v>
      </c>
      <c r="D73" s="174"/>
      <c r="E73" s="174"/>
      <c r="F73" s="174"/>
      <c r="G73" s="174"/>
      <c r="H73" s="175"/>
      <c r="I73" s="176">
        <v>4</v>
      </c>
    </row>
    <row r="74" spans="1:9" ht="29" x14ac:dyDescent="0.35">
      <c r="A74" s="338" t="s">
        <v>232</v>
      </c>
      <c r="B74" s="339" t="s">
        <v>233</v>
      </c>
      <c r="C74" s="175" t="s">
        <v>304</v>
      </c>
      <c r="D74" s="174"/>
      <c r="E74" s="174"/>
      <c r="F74" s="174"/>
      <c r="G74" s="174"/>
      <c r="H74" s="175"/>
      <c r="I74" s="176">
        <v>3</v>
      </c>
    </row>
    <row r="75" spans="1:9" ht="29" x14ac:dyDescent="0.35">
      <c r="A75" s="338" t="s">
        <v>234</v>
      </c>
      <c r="B75" s="139" t="s">
        <v>235</v>
      </c>
      <c r="C75" s="175" t="s">
        <v>304</v>
      </c>
      <c r="D75" s="174"/>
      <c r="E75" s="174"/>
      <c r="F75" s="174"/>
      <c r="G75" s="174"/>
      <c r="H75" s="175"/>
      <c r="I75" s="176">
        <v>3</v>
      </c>
    </row>
    <row r="76" spans="1:9" ht="48.75" customHeight="1" thickBot="1" x14ac:dyDescent="0.4">
      <c r="A76" s="474" t="s">
        <v>236</v>
      </c>
      <c r="B76" s="397" t="s">
        <v>237</v>
      </c>
      <c r="C76" s="399" t="s">
        <v>304</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5</v>
      </c>
    </row>
    <row r="79" spans="1:9" ht="29" x14ac:dyDescent="0.35">
      <c r="A79" s="162" t="s">
        <v>168</v>
      </c>
      <c r="B79" s="157" t="s">
        <v>213</v>
      </c>
      <c r="C79" s="157" t="s">
        <v>939</v>
      </c>
      <c r="D79" s="163"/>
      <c r="E79" s="163"/>
      <c r="F79" s="163"/>
      <c r="G79" s="163"/>
      <c r="H79" s="157"/>
      <c r="I79" s="164">
        <v>5</v>
      </c>
    </row>
    <row r="80" spans="1:9" ht="15" thickBot="1" x14ac:dyDescent="0.4">
      <c r="A80" s="480" t="s">
        <v>169</v>
      </c>
      <c r="B80" s="481" t="s">
        <v>48</v>
      </c>
      <c r="C80" s="481" t="s">
        <v>260</v>
      </c>
      <c r="D80" s="482"/>
      <c r="E80" s="482"/>
      <c r="F80" s="482"/>
      <c r="G80" s="482"/>
      <c r="H80" s="481"/>
      <c r="I80" s="483">
        <v>5</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SUM(I83:I87)/5</f>
        <v>2.4</v>
      </c>
    </row>
    <row r="83" spans="1:9" x14ac:dyDescent="0.35">
      <c r="A83" s="136" t="s">
        <v>170</v>
      </c>
      <c r="B83" s="138" t="s">
        <v>214</v>
      </c>
      <c r="C83" s="138" t="s">
        <v>341</v>
      </c>
      <c r="D83" s="137"/>
      <c r="E83" s="137"/>
      <c r="F83" s="137"/>
      <c r="G83" s="137"/>
      <c r="H83" s="138"/>
      <c r="I83" s="334">
        <v>0</v>
      </c>
    </row>
    <row r="84" spans="1:9" x14ac:dyDescent="0.35">
      <c r="A84" s="136" t="s">
        <v>171</v>
      </c>
      <c r="B84" s="138" t="s">
        <v>51</v>
      </c>
      <c r="C84" s="138" t="s">
        <v>860</v>
      </c>
      <c r="D84" s="137"/>
      <c r="E84" s="137"/>
      <c r="F84" s="137"/>
      <c r="G84" s="137"/>
      <c r="H84" s="138"/>
      <c r="I84" s="334">
        <v>3</v>
      </c>
    </row>
    <row r="85" spans="1:9" x14ac:dyDescent="0.35">
      <c r="A85" s="136" t="s">
        <v>872</v>
      </c>
      <c r="B85" s="138" t="s">
        <v>52</v>
      </c>
      <c r="C85" s="138" t="s">
        <v>860</v>
      </c>
      <c r="D85" s="137"/>
      <c r="E85" s="137"/>
      <c r="F85" s="137"/>
      <c r="G85" s="137"/>
      <c r="H85" s="138"/>
      <c r="I85" s="334">
        <v>3</v>
      </c>
    </row>
    <row r="86" spans="1:9" ht="36" customHeight="1" x14ac:dyDescent="0.35">
      <c r="A86" s="136" t="s">
        <v>172</v>
      </c>
      <c r="B86" s="210" t="s">
        <v>53</v>
      </c>
      <c r="C86" s="138" t="s">
        <v>264</v>
      </c>
      <c r="D86" s="137"/>
      <c r="E86" s="137"/>
      <c r="F86" s="137"/>
      <c r="G86" s="137"/>
      <c r="H86" s="138"/>
      <c r="I86" s="334">
        <v>3</v>
      </c>
    </row>
    <row r="87" spans="1:9" ht="29.5" thickBot="1" x14ac:dyDescent="0.4">
      <c r="A87" s="485" t="s">
        <v>173</v>
      </c>
      <c r="B87" s="143" t="s">
        <v>215</v>
      </c>
      <c r="C87" s="143" t="s">
        <v>264</v>
      </c>
      <c r="D87" s="144"/>
      <c r="E87" s="144"/>
      <c r="F87" s="144"/>
      <c r="G87" s="144"/>
      <c r="H87" s="143"/>
      <c r="I87" s="324">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SUM(I90:I94)/5</f>
        <v>3.8</v>
      </c>
    </row>
    <row r="90" spans="1:9" x14ac:dyDescent="0.35">
      <c r="A90" s="187" t="s">
        <v>174</v>
      </c>
      <c r="B90" s="188" t="s">
        <v>56</v>
      </c>
      <c r="C90" s="188" t="s">
        <v>305</v>
      </c>
      <c r="D90" s="189"/>
      <c r="E90" s="189"/>
      <c r="F90" s="189"/>
      <c r="G90" s="189"/>
      <c r="H90" s="188"/>
      <c r="I90" s="327">
        <v>4</v>
      </c>
    </row>
    <row r="91" spans="1:9" x14ac:dyDescent="0.35">
      <c r="A91" s="187" t="s">
        <v>175</v>
      </c>
      <c r="B91" s="188" t="s">
        <v>101</v>
      </c>
      <c r="C91" s="188" t="s">
        <v>306</v>
      </c>
      <c r="D91" s="189"/>
      <c r="E91" s="189"/>
      <c r="F91" s="189"/>
      <c r="G91" s="189"/>
      <c r="H91" s="188"/>
      <c r="I91" s="327">
        <v>2</v>
      </c>
    </row>
    <row r="92" spans="1:9" x14ac:dyDescent="0.35">
      <c r="A92" s="187" t="s">
        <v>873</v>
      </c>
      <c r="B92" s="188" t="s">
        <v>57</v>
      </c>
      <c r="C92" s="188" t="s">
        <v>271</v>
      </c>
      <c r="D92" s="189"/>
      <c r="E92" s="189"/>
      <c r="F92" s="189"/>
      <c r="G92" s="189"/>
      <c r="H92" s="188"/>
      <c r="I92" s="327">
        <v>3</v>
      </c>
    </row>
    <row r="93" spans="1:9" x14ac:dyDescent="0.35">
      <c r="A93" s="187" t="s">
        <v>176</v>
      </c>
      <c r="B93" s="188" t="s">
        <v>58</v>
      </c>
      <c r="C93" s="188" t="s">
        <v>307</v>
      </c>
      <c r="D93" s="189"/>
      <c r="E93" s="189"/>
      <c r="F93" s="189"/>
      <c r="G93" s="189"/>
      <c r="H93" s="188"/>
      <c r="I93" s="327">
        <v>5</v>
      </c>
    </row>
    <row r="94" spans="1:9" ht="15" thickBot="1" x14ac:dyDescent="0.4">
      <c r="A94" s="441" t="s">
        <v>177</v>
      </c>
      <c r="B94" s="159" t="s">
        <v>59</v>
      </c>
      <c r="C94" s="159" t="s">
        <v>273</v>
      </c>
      <c r="D94" s="177"/>
      <c r="E94" s="177"/>
      <c r="F94" s="177"/>
      <c r="G94" s="177"/>
      <c r="H94" s="159"/>
      <c r="I94" s="442">
        <v>5</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x14ac:dyDescent="0.35">
      <c r="A120" s="452" t="s">
        <v>72</v>
      </c>
      <c r="B120" s="453" t="s">
        <v>73</v>
      </c>
      <c r="C120" s="160"/>
      <c r="D120" s="454"/>
      <c r="E120" s="454"/>
      <c r="F120" s="454"/>
      <c r="G120" s="454"/>
      <c r="H120" s="160"/>
      <c r="I120" s="455">
        <f>SUM(I121:I123)/3</f>
        <v>2</v>
      </c>
    </row>
    <row r="121" spans="1:10" x14ac:dyDescent="0.35">
      <c r="A121" s="183" t="s">
        <v>198</v>
      </c>
      <c r="B121" s="580" t="s">
        <v>238</v>
      </c>
      <c r="C121" s="184" t="s">
        <v>1067</v>
      </c>
      <c r="D121" s="185"/>
      <c r="E121" s="185"/>
      <c r="F121" s="185"/>
      <c r="G121" s="185"/>
      <c r="H121" s="184"/>
      <c r="I121" s="186">
        <v>2</v>
      </c>
    </row>
    <row r="122" spans="1:10" ht="29" x14ac:dyDescent="0.35">
      <c r="A122" s="183" t="s">
        <v>199</v>
      </c>
      <c r="B122" s="580" t="s">
        <v>239</v>
      </c>
      <c r="C122" s="184" t="s">
        <v>1068</v>
      </c>
      <c r="D122" s="185"/>
      <c r="E122" s="185"/>
      <c r="F122" s="185"/>
      <c r="G122" s="185"/>
      <c r="H122" s="184"/>
      <c r="I122" s="186">
        <v>3</v>
      </c>
    </row>
    <row r="123" spans="1:10" ht="29.5" thickBot="1" x14ac:dyDescent="0.4">
      <c r="A123" s="456" t="s">
        <v>200</v>
      </c>
      <c r="B123" s="582" t="s">
        <v>240</v>
      </c>
      <c r="C123" s="152" t="s">
        <v>276</v>
      </c>
      <c r="D123" s="172"/>
      <c r="E123" s="172"/>
      <c r="F123" s="172"/>
      <c r="G123" s="172"/>
      <c r="H123" s="152"/>
      <c r="I123" s="173">
        <v>1</v>
      </c>
    </row>
    <row r="125" spans="1:10" ht="15" thickBot="1" x14ac:dyDescent="0.4">
      <c r="B125" s="526"/>
      <c r="C125" s="488"/>
    </row>
    <row r="126" spans="1:10" ht="15" customHeight="1" thickTop="1" thickBot="1" x14ac:dyDescent="0.4">
      <c r="B126" s="395" t="s">
        <v>84</v>
      </c>
      <c r="C126" s="614" t="s">
        <v>404</v>
      </c>
      <c r="D126" s="606"/>
      <c r="E126" s="606"/>
      <c r="F126" s="606"/>
      <c r="G126" s="606"/>
      <c r="H126" s="606"/>
      <c r="I126" s="607"/>
      <c r="J126" s="488"/>
    </row>
    <row r="127" spans="1:10" ht="15" thickTop="1" x14ac:dyDescent="0.35">
      <c r="C127" s="608"/>
      <c r="D127" s="609"/>
      <c r="E127" s="609"/>
      <c r="F127" s="609"/>
      <c r="G127" s="609"/>
      <c r="H127" s="609"/>
      <c r="I127" s="610"/>
      <c r="J127" s="488"/>
    </row>
    <row r="128" spans="1:10" x14ac:dyDescent="0.35">
      <c r="C128" s="608"/>
      <c r="D128" s="609"/>
      <c r="E128" s="609"/>
      <c r="F128" s="609"/>
      <c r="G128" s="609"/>
      <c r="H128" s="609"/>
      <c r="I128" s="610"/>
      <c r="J128" s="488"/>
    </row>
    <row r="129" spans="2:10" x14ac:dyDescent="0.35">
      <c r="B129" s="123"/>
      <c r="C129" s="608"/>
      <c r="D129" s="609"/>
      <c r="E129" s="609"/>
      <c r="F129" s="609"/>
      <c r="G129" s="609"/>
      <c r="H129" s="609"/>
      <c r="I129" s="610"/>
      <c r="J129" s="488"/>
    </row>
    <row r="130" spans="2:10" x14ac:dyDescent="0.35">
      <c r="B130" s="123"/>
      <c r="C130" s="608"/>
      <c r="D130" s="609"/>
      <c r="E130" s="609"/>
      <c r="F130" s="609"/>
      <c r="G130" s="609"/>
      <c r="H130" s="609"/>
      <c r="I130" s="610"/>
      <c r="J130" s="488"/>
    </row>
    <row r="131" spans="2:10" x14ac:dyDescent="0.35">
      <c r="B131" s="123"/>
      <c r="C131" s="608"/>
      <c r="D131" s="609"/>
      <c r="E131" s="609"/>
      <c r="F131" s="609"/>
      <c r="G131" s="609"/>
      <c r="H131" s="609"/>
      <c r="I131" s="610"/>
      <c r="J131" s="488"/>
    </row>
    <row r="132" spans="2:10" ht="15" thickBot="1" x14ac:dyDescent="0.4">
      <c r="B132" s="123"/>
      <c r="C132" s="611"/>
      <c r="D132" s="612"/>
      <c r="E132" s="612"/>
      <c r="F132" s="612"/>
      <c r="G132" s="612"/>
      <c r="H132" s="612"/>
      <c r="I132" s="613"/>
    </row>
    <row r="133" spans="2:10" ht="15" thickTop="1" x14ac:dyDescent="0.35">
      <c r="B133" s="123"/>
      <c r="C133" s="171"/>
      <c r="D133" s="171"/>
      <c r="E133" s="171"/>
      <c r="F133" s="171"/>
      <c r="G133" s="171"/>
      <c r="I133" s="171"/>
    </row>
    <row r="134" spans="2:10" x14ac:dyDescent="0.35">
      <c r="B134" s="123"/>
      <c r="I134" s="489"/>
    </row>
    <row r="135" spans="2:10" x14ac:dyDescent="0.35">
      <c r="B135" s="123"/>
      <c r="I135" s="489"/>
    </row>
    <row r="136" spans="2:10" x14ac:dyDescent="0.35">
      <c r="B136" s="123"/>
      <c r="I136" s="489"/>
    </row>
    <row r="137" spans="2:10" x14ac:dyDescent="0.35">
      <c r="B137" s="123"/>
      <c r="I137" s="489"/>
    </row>
    <row r="138" spans="2:10" x14ac:dyDescent="0.35">
      <c r="B138" s="123"/>
      <c r="I138" s="489"/>
    </row>
    <row r="139" spans="2:10" x14ac:dyDescent="0.35">
      <c r="B139" s="123"/>
      <c r="I139" s="489"/>
    </row>
    <row r="140" spans="2:10" x14ac:dyDescent="0.35">
      <c r="B140" s="123"/>
      <c r="I140" s="489"/>
    </row>
    <row r="141" spans="2:10" x14ac:dyDescent="0.35">
      <c r="B141" s="123"/>
      <c r="I141" s="489"/>
    </row>
    <row r="142" spans="2:10" x14ac:dyDescent="0.35">
      <c r="B142" s="123"/>
      <c r="I142" s="489"/>
    </row>
    <row r="143" spans="2:10" x14ac:dyDescent="0.35">
      <c r="B143" s="123"/>
    </row>
  </sheetData>
  <mergeCells count="1">
    <mergeCell ref="C126:I132"/>
  </mergeCells>
  <pageMargins left="0.70866141732283472" right="0.70866141732283472" top="0.74803149606299213" bottom="0.74803149606299213" header="0.31496062992125984" footer="0.31496062992125984"/>
  <pageSetup scale="75"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
      <c r="A1" s="91"/>
      <c r="B1" s="92" t="s">
        <v>223</v>
      </c>
      <c r="C1" s="93" t="s">
        <v>103</v>
      </c>
      <c r="F1" s="60" t="s">
        <v>104</v>
      </c>
      <c r="G1" s="94" t="s">
        <v>110</v>
      </c>
      <c r="H1" s="60" t="s">
        <v>105</v>
      </c>
      <c r="I1" s="60" t="s">
        <v>106</v>
      </c>
      <c r="J1" s="60" t="s">
        <v>107</v>
      </c>
      <c r="K1" s="94" t="s">
        <v>109</v>
      </c>
    </row>
    <row r="2" spans="1:11" ht="15" x14ac:dyDescent="0.2">
      <c r="A2" s="98"/>
      <c r="B2" s="99" t="s">
        <v>88</v>
      </c>
      <c r="C2" s="100" t="str">
        <f>'B. Clarke Lake'!C3</f>
        <v>Clarke Lake</v>
      </c>
    </row>
    <row r="3" spans="1:11" ht="15" x14ac:dyDescent="0.2">
      <c r="A3" s="98"/>
      <c r="B3" s="99" t="s">
        <v>89</v>
      </c>
      <c r="C3" s="318" t="str">
        <f>'B. Clarke Lake'!C4</f>
        <v>Fort Nelson</v>
      </c>
      <c r="E3" s="102" t="s">
        <v>116</v>
      </c>
      <c r="F3" s="102" t="s">
        <v>111</v>
      </c>
      <c r="G3" s="102" t="s">
        <v>117</v>
      </c>
      <c r="H3" s="102" t="s">
        <v>112</v>
      </c>
      <c r="I3" s="102" t="s">
        <v>113</v>
      </c>
      <c r="J3" s="102" t="s">
        <v>114</v>
      </c>
      <c r="K3" s="102" t="s">
        <v>441</v>
      </c>
    </row>
    <row r="4" spans="1:11" ht="15" x14ac:dyDescent="0.2">
      <c r="A4" s="98"/>
      <c r="B4" s="99" t="s">
        <v>87</v>
      </c>
      <c r="C4" s="318" t="str">
        <f>'B. Clarke Lake'!C5</f>
        <v>Prince George</v>
      </c>
      <c r="E4" s="103"/>
      <c r="F4" s="146">
        <f>C51</f>
        <v>1.5</v>
      </c>
      <c r="G4" s="146">
        <f>(C40+C57+C45+C95)/4</f>
        <v>2.3571428571428572</v>
      </c>
      <c r="H4" s="146">
        <f>C34</f>
        <v>3.75</v>
      </c>
      <c r="I4" s="146">
        <f>C66</f>
        <v>3.7777777777777777</v>
      </c>
      <c r="J4" s="146">
        <f>(C9+C25+C113)/3</f>
        <v>4.1190476190476195</v>
      </c>
      <c r="K4" s="146">
        <f>(C77+C81+C88+C119)/4</f>
        <v>3.3</v>
      </c>
    </row>
    <row r="5" spans="1:11" ht="15" x14ac:dyDescent="0.2">
      <c r="A5" s="98"/>
      <c r="B5" s="101" t="s">
        <v>5</v>
      </c>
      <c r="C5" s="318" t="str">
        <f>'B. Clarke Lake'!C6</f>
        <v>Jackfish Creek, 094J10</v>
      </c>
    </row>
    <row r="6" spans="1:11" ht="15" x14ac:dyDescent="0.2">
      <c r="A6" s="98"/>
      <c r="B6" s="101" t="s">
        <v>6</v>
      </c>
      <c r="C6" s="318" t="str">
        <f>'B. Clarke Lake'!C7</f>
        <v>94J.078</v>
      </c>
    </row>
    <row r="7" spans="1:11" ht="15" x14ac:dyDescent="0.2">
      <c r="A7" s="6"/>
      <c r="B7" s="8"/>
      <c r="C7" s="7"/>
    </row>
    <row r="8" spans="1:11" ht="20.149999999999999" thickBot="1" x14ac:dyDescent="0.3">
      <c r="A8" s="6"/>
      <c r="B8" s="125" t="str">
        <f>'B. Clarke Lake'!C3</f>
        <v>Clarke Lake</v>
      </c>
      <c r="C8" s="7"/>
    </row>
    <row r="9" spans="1:11" ht="15" x14ac:dyDescent="0.2">
      <c r="A9" s="18" t="s">
        <v>7</v>
      </c>
      <c r="B9" s="19" t="s">
        <v>206</v>
      </c>
      <c r="C9" s="82">
        <f>'B. Clarke Lake'!I10</f>
        <v>4.2142857142857144</v>
      </c>
    </row>
    <row r="10" spans="1:11" ht="15" x14ac:dyDescent="0.25">
      <c r="A10" s="20" t="s">
        <v>119</v>
      </c>
      <c r="B10" s="5" t="s">
        <v>94</v>
      </c>
      <c r="C10" s="65">
        <f>'B. Clarke Lake'!I11</f>
        <v>5</v>
      </c>
    </row>
    <row r="11" spans="1:11" ht="15" x14ac:dyDescent="0.25">
      <c r="A11" s="20" t="s">
        <v>120</v>
      </c>
      <c r="B11" s="5" t="s">
        <v>8</v>
      </c>
      <c r="C11" s="291">
        <f>'B. Clarke Lake'!I12</f>
        <v>5</v>
      </c>
    </row>
    <row r="12" spans="1:11" ht="15" x14ac:dyDescent="0.25">
      <c r="A12" s="20" t="s">
        <v>121</v>
      </c>
      <c r="B12" s="5" t="s">
        <v>224</v>
      </c>
      <c r="C12" s="291">
        <f>'B. Clarke Lake'!I13</f>
        <v>5</v>
      </c>
    </row>
    <row r="13" spans="1:11" ht="15" x14ac:dyDescent="0.25">
      <c r="A13" s="20" t="s">
        <v>122</v>
      </c>
      <c r="B13" s="5" t="s">
        <v>92</v>
      </c>
      <c r="C13" s="291">
        <f>'B. Clarke Lake'!I14</f>
        <v>3</v>
      </c>
    </row>
    <row r="14" spans="1:11" ht="15" x14ac:dyDescent="0.25">
      <c r="A14" s="20" t="s">
        <v>123</v>
      </c>
      <c r="B14" s="5" t="s">
        <v>91</v>
      </c>
      <c r="C14" s="291">
        <f>'B. Clarke Lake'!I15</f>
        <v>5</v>
      </c>
    </row>
    <row r="15" spans="1:11" ht="15" x14ac:dyDescent="0.25">
      <c r="A15" s="20" t="s">
        <v>124</v>
      </c>
      <c r="B15" s="5" t="s">
        <v>93</v>
      </c>
      <c r="C15" s="291">
        <f>'B. Clarke Lake'!I16</f>
        <v>5</v>
      </c>
    </row>
    <row r="16" spans="1:11" ht="15" x14ac:dyDescent="0.25">
      <c r="A16" s="20" t="s">
        <v>125</v>
      </c>
      <c r="B16" s="5" t="s">
        <v>203</v>
      </c>
      <c r="C16" s="291">
        <f>'B. Clarke Lake'!I17</f>
        <v>5</v>
      </c>
    </row>
    <row r="17" spans="1:3" ht="15" x14ac:dyDescent="0.25">
      <c r="A17" s="20" t="s">
        <v>126</v>
      </c>
      <c r="B17" s="5" t="s">
        <v>9</v>
      </c>
      <c r="C17" s="291">
        <f>'B. Clarke Lake'!I18</f>
        <v>5</v>
      </c>
    </row>
    <row r="18" spans="1:3" ht="15" x14ac:dyDescent="0.25">
      <c r="A18" s="20" t="s">
        <v>127</v>
      </c>
      <c r="B18" s="5" t="s">
        <v>10</v>
      </c>
      <c r="C18" s="291">
        <f>'B. Clarke Lake'!I19</f>
        <v>0</v>
      </c>
    </row>
    <row r="19" spans="1:3" ht="15" x14ac:dyDescent="0.25">
      <c r="A19" s="20" t="s">
        <v>128</v>
      </c>
      <c r="B19" s="5" t="s">
        <v>96</v>
      </c>
      <c r="C19" s="291">
        <f>'B. Clarke Lake'!I20</f>
        <v>5</v>
      </c>
    </row>
    <row r="20" spans="1:3" x14ac:dyDescent="0.35">
      <c r="A20" s="20" t="s">
        <v>129</v>
      </c>
      <c r="B20" s="5" t="s">
        <v>225</v>
      </c>
      <c r="C20" s="291">
        <f>'B. Clarke Lake'!I21</f>
        <v>5</v>
      </c>
    </row>
    <row r="21" spans="1:3" x14ac:dyDescent="0.35">
      <c r="A21" s="20" t="s">
        <v>130</v>
      </c>
      <c r="B21" s="5" t="s">
        <v>204</v>
      </c>
      <c r="C21" s="291">
        <f>'B. Clarke Lake'!I22</f>
        <v>5</v>
      </c>
    </row>
    <row r="22" spans="1:3" x14ac:dyDescent="0.35">
      <c r="A22" s="20" t="s">
        <v>131</v>
      </c>
      <c r="B22" s="5" t="s">
        <v>90</v>
      </c>
      <c r="C22" s="291">
        <f>'B. Clarke Lake'!I23</f>
        <v>1</v>
      </c>
    </row>
    <row r="23" spans="1:3" ht="29.5" thickBot="1" x14ac:dyDescent="0.4">
      <c r="A23" s="105" t="s">
        <v>132</v>
      </c>
      <c r="B23" s="106" t="s">
        <v>226</v>
      </c>
      <c r="C23" s="291">
        <f>'B. Clarke Lake'!I24</f>
        <v>5</v>
      </c>
    </row>
    <row r="24" spans="1:3" ht="15" thickBot="1" x14ac:dyDescent="0.4">
      <c r="A24" s="24"/>
      <c r="B24" s="25"/>
      <c r="C24" s="63"/>
    </row>
    <row r="25" spans="1:3" x14ac:dyDescent="0.35">
      <c r="A25" s="26" t="s">
        <v>11</v>
      </c>
      <c r="B25" s="27" t="s">
        <v>12</v>
      </c>
      <c r="C25" s="83">
        <f>'B. Clarke Lake'!I26</f>
        <v>3.1428571428571428</v>
      </c>
    </row>
    <row r="26" spans="1:3" x14ac:dyDescent="0.35">
      <c r="A26" s="28" t="s">
        <v>133</v>
      </c>
      <c r="B26" s="9" t="s">
        <v>13</v>
      </c>
      <c r="C26" s="67">
        <f>'B. Clarke Lake'!I27</f>
        <v>3</v>
      </c>
    </row>
    <row r="27" spans="1:3" x14ac:dyDescent="0.35">
      <c r="A27" s="28" t="s">
        <v>134</v>
      </c>
      <c r="B27" s="9" t="s">
        <v>205</v>
      </c>
      <c r="C27" s="67">
        <f>'B. Clarke Lake'!I28</f>
        <v>5</v>
      </c>
    </row>
    <row r="28" spans="1:3" x14ac:dyDescent="0.35">
      <c r="A28" s="28" t="s">
        <v>135</v>
      </c>
      <c r="B28" s="9" t="s">
        <v>14</v>
      </c>
      <c r="C28" s="67">
        <f>'B. Clarke Lake'!I29</f>
        <v>0</v>
      </c>
    </row>
    <row r="29" spans="1:3" x14ac:dyDescent="0.35">
      <c r="A29" s="28" t="s">
        <v>136</v>
      </c>
      <c r="B29" s="9" t="s">
        <v>15</v>
      </c>
      <c r="C29" s="67">
        <f>'B. Clarke Lake'!I30</f>
        <v>3</v>
      </c>
    </row>
    <row r="30" spans="1:3" x14ac:dyDescent="0.35">
      <c r="A30" s="28" t="s">
        <v>137</v>
      </c>
      <c r="B30" s="9" t="s">
        <v>16</v>
      </c>
      <c r="C30" s="67">
        <f>'B. Clarke Lake'!I31</f>
        <v>4</v>
      </c>
    </row>
    <row r="31" spans="1:3" ht="29" x14ac:dyDescent="0.35">
      <c r="A31" s="108" t="s">
        <v>138</v>
      </c>
      <c r="B31" s="109" t="s">
        <v>207</v>
      </c>
      <c r="C31" s="67">
        <f>'B. Clarke Lake'!I32</f>
        <v>5</v>
      </c>
    </row>
    <row r="32" spans="1:3" ht="15" thickBot="1" x14ac:dyDescent="0.4">
      <c r="A32" s="28" t="s">
        <v>139</v>
      </c>
      <c r="B32" s="29" t="s">
        <v>17</v>
      </c>
      <c r="C32" s="68">
        <f>'B. Clarke Lake'!I33</f>
        <v>2</v>
      </c>
    </row>
    <row r="33" spans="1:3" ht="15" thickBot="1" x14ac:dyDescent="0.4">
      <c r="A33" s="24"/>
      <c r="B33" s="25"/>
      <c r="C33" s="63"/>
    </row>
    <row r="34" spans="1:3" x14ac:dyDescent="0.35">
      <c r="A34" s="30" t="s">
        <v>18</v>
      </c>
      <c r="B34" s="31" t="s">
        <v>19</v>
      </c>
      <c r="C34" s="84">
        <f>'B. Clarke Lake'!I35</f>
        <v>3.75</v>
      </c>
    </row>
    <row r="35" spans="1:3" x14ac:dyDescent="0.35">
      <c r="A35" s="32" t="s">
        <v>140</v>
      </c>
      <c r="B35" s="10" t="s">
        <v>97</v>
      </c>
      <c r="C35" s="69">
        <f>'B. Clarke Lake'!I36</f>
        <v>5</v>
      </c>
    </row>
    <row r="36" spans="1:3" x14ac:dyDescent="0.35">
      <c r="A36" s="32" t="s">
        <v>141</v>
      </c>
      <c r="B36" s="10" t="s">
        <v>20</v>
      </c>
      <c r="C36" s="69">
        <f>'B. Clarke Lake'!I37</f>
        <v>2</v>
      </c>
    </row>
    <row r="37" spans="1:3" x14ac:dyDescent="0.35">
      <c r="A37" s="32" t="s">
        <v>142</v>
      </c>
      <c r="B37" s="10" t="s">
        <v>21</v>
      </c>
      <c r="C37" s="69">
        <f>'B. Clarke Lake'!I38</f>
        <v>5</v>
      </c>
    </row>
    <row r="38" spans="1:3" ht="15" thickBot="1" x14ac:dyDescent="0.4">
      <c r="A38" s="32" t="s">
        <v>143</v>
      </c>
      <c r="B38" s="33" t="s">
        <v>86</v>
      </c>
      <c r="C38" s="70">
        <f>'B. Clarke Lake'!I39</f>
        <v>3</v>
      </c>
    </row>
    <row r="39" spans="1:3" ht="15" thickBot="1" x14ac:dyDescent="0.4">
      <c r="A39" s="24"/>
      <c r="B39" s="25"/>
      <c r="C39" s="64"/>
    </row>
    <row r="40" spans="1:3" ht="29" x14ac:dyDescent="0.35">
      <c r="A40" s="36" t="s">
        <v>22</v>
      </c>
      <c r="B40" s="37" t="s">
        <v>227</v>
      </c>
      <c r="C40" s="85">
        <f>'B. Clarke Lake'!I41</f>
        <v>3</v>
      </c>
    </row>
    <row r="41" spans="1:3" x14ac:dyDescent="0.35">
      <c r="A41" s="38" t="s">
        <v>144</v>
      </c>
      <c r="B41" s="11" t="s">
        <v>23</v>
      </c>
      <c r="C41" s="71">
        <f>'B. Clarke Lake'!I42</f>
        <v>3</v>
      </c>
    </row>
    <row r="42" spans="1:3" ht="29" x14ac:dyDescent="0.35">
      <c r="A42" s="111" t="s">
        <v>145</v>
      </c>
      <c r="B42" s="112" t="s">
        <v>228</v>
      </c>
      <c r="C42" s="71">
        <f>'B. Clarke Lake'!I43</f>
        <v>3</v>
      </c>
    </row>
    <row r="43" spans="1:3" ht="15" thickBot="1" x14ac:dyDescent="0.4">
      <c r="A43" s="38" t="s">
        <v>146</v>
      </c>
      <c r="B43" s="39" t="s">
        <v>24</v>
      </c>
      <c r="C43" s="72">
        <f>'B. Clarke Lake'!I44</f>
        <v>3</v>
      </c>
    </row>
    <row r="44" spans="1:3" ht="15" thickBot="1" x14ac:dyDescent="0.4">
      <c r="A44" s="24"/>
      <c r="B44" s="25"/>
      <c r="C44" s="63"/>
    </row>
    <row r="45" spans="1:3" x14ac:dyDescent="0.35">
      <c r="A45" s="40" t="s">
        <v>25</v>
      </c>
      <c r="B45" s="41" t="s">
        <v>26</v>
      </c>
      <c r="C45" s="86">
        <f>'B. Clarke Lake'!I44</f>
        <v>3</v>
      </c>
    </row>
    <row r="46" spans="1:3" x14ac:dyDescent="0.35">
      <c r="A46" s="42" t="s">
        <v>147</v>
      </c>
      <c r="B46" s="12" t="s">
        <v>208</v>
      </c>
      <c r="C46" s="73">
        <f>'B. Clarke Lake'!I45</f>
        <v>0</v>
      </c>
    </row>
    <row r="47" spans="1:3" x14ac:dyDescent="0.35">
      <c r="A47" s="42" t="s">
        <v>148</v>
      </c>
      <c r="B47" s="12" t="s">
        <v>209</v>
      </c>
      <c r="C47" s="73">
        <f>'B. Clarke Lake'!I46</f>
        <v>3.5</v>
      </c>
    </row>
    <row r="48" spans="1:3" x14ac:dyDescent="0.35">
      <c r="A48" s="42" t="s">
        <v>149</v>
      </c>
      <c r="B48" s="12" t="s">
        <v>27</v>
      </c>
      <c r="C48" s="73">
        <f>'B. Clarke Lake'!I47</f>
        <v>3</v>
      </c>
    </row>
    <row r="49" spans="1:3" ht="15" thickBot="1" x14ac:dyDescent="0.4">
      <c r="A49" s="42" t="s">
        <v>150</v>
      </c>
      <c r="B49" s="43" t="s">
        <v>210</v>
      </c>
      <c r="C49" s="74">
        <f>'B. Clarke Lake'!I48</f>
        <v>3</v>
      </c>
    </row>
    <row r="50" spans="1:3" ht="15" thickBot="1" x14ac:dyDescent="0.4">
      <c r="A50" s="24"/>
      <c r="B50" s="25"/>
      <c r="C50" s="63"/>
    </row>
    <row r="51" spans="1:3" x14ac:dyDescent="0.35">
      <c r="A51" s="44" t="s">
        <v>28</v>
      </c>
      <c r="B51" s="45" t="s">
        <v>29</v>
      </c>
      <c r="C51" s="87">
        <f>'B. Clarke Lake'!I52</f>
        <v>1.5</v>
      </c>
    </row>
    <row r="52" spans="1:3" x14ac:dyDescent="0.35">
      <c r="A52" s="46" t="s">
        <v>151</v>
      </c>
      <c r="B52" s="13" t="s">
        <v>30</v>
      </c>
      <c r="C52" s="75">
        <f>'B. Clarke Lake'!I53</f>
        <v>3</v>
      </c>
    </row>
    <row r="53" spans="1:3" x14ac:dyDescent="0.35">
      <c r="A53" s="46" t="s">
        <v>152</v>
      </c>
      <c r="B53" s="13" t="s">
        <v>31</v>
      </c>
      <c r="C53" s="75">
        <f>'B. Clarke Lake'!I54</f>
        <v>3</v>
      </c>
    </row>
    <row r="54" spans="1:3" x14ac:dyDescent="0.35">
      <c r="A54" s="46" t="s">
        <v>153</v>
      </c>
      <c r="B54" s="13" t="s">
        <v>32</v>
      </c>
      <c r="C54" s="75">
        <f>'B. Clarke Lake'!I55</f>
        <v>0</v>
      </c>
    </row>
    <row r="55" spans="1:3" ht="15" thickBot="1" x14ac:dyDescent="0.4">
      <c r="A55" s="46" t="s">
        <v>154</v>
      </c>
      <c r="B55" s="47" t="s">
        <v>33</v>
      </c>
      <c r="C55" s="76">
        <f>'B. Clarke Lake'!I56</f>
        <v>0</v>
      </c>
    </row>
    <row r="56" spans="1:3" ht="15" thickBot="1" x14ac:dyDescent="0.4">
      <c r="A56" s="24"/>
      <c r="B56" s="25"/>
      <c r="C56" s="63"/>
    </row>
    <row r="57" spans="1:3" x14ac:dyDescent="0.35">
      <c r="A57" s="48" t="s">
        <v>34</v>
      </c>
      <c r="B57" s="49" t="s">
        <v>211</v>
      </c>
      <c r="C57" s="88">
        <f>'B. Clarke Lake'!I58</f>
        <v>3.4285714285714284</v>
      </c>
    </row>
    <row r="58" spans="1:3" x14ac:dyDescent="0.35">
      <c r="A58" s="50" t="s">
        <v>155</v>
      </c>
      <c r="B58" s="14" t="s">
        <v>35</v>
      </c>
      <c r="C58" s="77">
        <f>'B. Clarke Lake'!I59</f>
        <v>3</v>
      </c>
    </row>
    <row r="59" spans="1:3" x14ac:dyDescent="0.35">
      <c r="A59" s="50" t="s">
        <v>156</v>
      </c>
      <c r="B59" s="14" t="s">
        <v>212</v>
      </c>
      <c r="C59" s="77">
        <f>'B. Clarke Lake'!I60</f>
        <v>3</v>
      </c>
    </row>
    <row r="60" spans="1:3" x14ac:dyDescent="0.35">
      <c r="A60" s="50" t="s">
        <v>157</v>
      </c>
      <c r="B60" s="14" t="s">
        <v>98</v>
      </c>
      <c r="C60" s="77">
        <f>'B. Clarke Lake'!I61</f>
        <v>3</v>
      </c>
    </row>
    <row r="61" spans="1:3" x14ac:dyDescent="0.35">
      <c r="A61" s="50" t="s">
        <v>158</v>
      </c>
      <c r="B61" s="14" t="s">
        <v>36</v>
      </c>
      <c r="C61" s="77">
        <f>'B. Clarke Lake'!I62</f>
        <v>4</v>
      </c>
    </row>
    <row r="62" spans="1:3" x14ac:dyDescent="0.35">
      <c r="A62" s="50" t="s">
        <v>159</v>
      </c>
      <c r="B62" s="14" t="s">
        <v>37</v>
      </c>
      <c r="C62" s="77">
        <f>'B. Clarke Lake'!I63</f>
        <v>3</v>
      </c>
    </row>
    <row r="63" spans="1:3" x14ac:dyDescent="0.35">
      <c r="A63" s="114" t="s">
        <v>160</v>
      </c>
      <c r="B63" s="115" t="s">
        <v>38</v>
      </c>
      <c r="C63" s="116">
        <f>'B. Clarke Lake'!I64</f>
        <v>3</v>
      </c>
    </row>
    <row r="64" spans="1:3" ht="15" thickBot="1" x14ac:dyDescent="0.4">
      <c r="A64" s="50" t="s">
        <v>161</v>
      </c>
      <c r="B64" s="51" t="s">
        <v>39</v>
      </c>
      <c r="C64" s="78">
        <f>'B. Clarke Lake'!I65</f>
        <v>5</v>
      </c>
    </row>
    <row r="65" spans="1:3" ht="15" thickBot="1" x14ac:dyDescent="0.4">
      <c r="A65" s="24"/>
      <c r="B65" s="25"/>
      <c r="C65" s="63"/>
    </row>
    <row r="66" spans="1:3" x14ac:dyDescent="0.35">
      <c r="A66" s="52" t="s">
        <v>40</v>
      </c>
      <c r="B66" s="53" t="s">
        <v>41</v>
      </c>
      <c r="C66" s="89">
        <f>'B. Clarke Lake'!I67</f>
        <v>3.7777777777777777</v>
      </c>
    </row>
    <row r="67" spans="1:3" x14ac:dyDescent="0.35">
      <c r="A67" s="54" t="s">
        <v>162</v>
      </c>
      <c r="B67" s="15" t="s">
        <v>42</v>
      </c>
      <c r="C67" s="79">
        <f>'B. Clarke Lake'!I68</f>
        <v>5</v>
      </c>
    </row>
    <row r="68" spans="1:3" x14ac:dyDescent="0.35">
      <c r="A68" s="54" t="s">
        <v>163</v>
      </c>
      <c r="B68" s="15" t="s">
        <v>99</v>
      </c>
      <c r="C68" s="79">
        <f>'B. Clarke Lake'!I69</f>
        <v>5</v>
      </c>
    </row>
    <row r="69" spans="1:3" x14ac:dyDescent="0.35">
      <c r="A69" s="54" t="s">
        <v>164</v>
      </c>
      <c r="B69" s="15" t="s">
        <v>43</v>
      </c>
      <c r="C69" s="79">
        <f>'B. Clarke Lake'!I70</f>
        <v>3</v>
      </c>
    </row>
    <row r="70" spans="1:3" x14ac:dyDescent="0.35">
      <c r="A70" s="54" t="s">
        <v>165</v>
      </c>
      <c r="B70" s="15" t="s">
        <v>44</v>
      </c>
      <c r="C70" s="79">
        <f>'B. Clarke Lake'!I71</f>
        <v>3</v>
      </c>
    </row>
    <row r="71" spans="1:3" x14ac:dyDescent="0.35">
      <c r="A71" s="54" t="s">
        <v>166</v>
      </c>
      <c r="B71" s="15" t="s">
        <v>100</v>
      </c>
      <c r="C71" s="79">
        <f>'B. Clarke Lake'!I72</f>
        <v>5</v>
      </c>
    </row>
    <row r="72" spans="1:3" x14ac:dyDescent="0.35">
      <c r="A72" s="54" t="s">
        <v>167</v>
      </c>
      <c r="B72" s="120" t="s">
        <v>45</v>
      </c>
      <c r="C72" s="79">
        <f>'B. Clarke Lake'!I73</f>
        <v>4</v>
      </c>
    </row>
    <row r="73" spans="1:3" ht="29" x14ac:dyDescent="0.35">
      <c r="A73" s="121" t="s">
        <v>232</v>
      </c>
      <c r="B73" s="122" t="s">
        <v>233</v>
      </c>
      <c r="C73" s="79">
        <f>'B. Clarke Lake'!I74</f>
        <v>3</v>
      </c>
    </row>
    <row r="74" spans="1:3" ht="29" x14ac:dyDescent="0.35">
      <c r="A74" s="121" t="s">
        <v>234</v>
      </c>
      <c r="B74" s="15" t="s">
        <v>235</v>
      </c>
      <c r="C74" s="79">
        <f>'B. Clarke Lake'!I75</f>
        <v>3</v>
      </c>
    </row>
    <row r="75" spans="1:3" ht="15" thickBot="1" x14ac:dyDescent="0.4">
      <c r="A75" s="54" t="s">
        <v>236</v>
      </c>
      <c r="B75" s="55" t="s">
        <v>237</v>
      </c>
      <c r="C75" s="79">
        <f>'B. Clarke Lake'!I76</f>
        <v>3</v>
      </c>
    </row>
    <row r="76" spans="1:3" ht="15" thickBot="1" x14ac:dyDescent="0.4">
      <c r="A76" s="24"/>
      <c r="B76" s="25"/>
      <c r="C76" s="64"/>
    </row>
    <row r="77" spans="1:3" x14ac:dyDescent="0.35">
      <c r="A77" s="56" t="s">
        <v>46</v>
      </c>
      <c r="B77" s="57" t="s">
        <v>47</v>
      </c>
      <c r="C77" s="90">
        <f>'B. Clarke Lake'!I78</f>
        <v>5</v>
      </c>
    </row>
    <row r="78" spans="1:3" x14ac:dyDescent="0.35">
      <c r="A78" s="58" t="s">
        <v>168</v>
      </c>
      <c r="B78" s="16" t="s">
        <v>213</v>
      </c>
      <c r="C78" s="80">
        <f>'B. Clarke Lake'!I79</f>
        <v>5</v>
      </c>
    </row>
    <row r="79" spans="1:3" ht="15" thickBot="1" x14ac:dyDescent="0.4">
      <c r="A79" s="58" t="s">
        <v>169</v>
      </c>
      <c r="B79" s="59" t="s">
        <v>48</v>
      </c>
      <c r="C79" s="81">
        <f>'B. Clarke Lake'!I80</f>
        <v>5</v>
      </c>
    </row>
    <row r="80" spans="1:3" ht="15" thickBot="1" x14ac:dyDescent="0.4">
      <c r="A80" s="24"/>
      <c r="B80" s="25"/>
      <c r="C80" s="63"/>
    </row>
    <row r="81" spans="1:3" x14ac:dyDescent="0.35">
      <c r="A81" s="18" t="s">
        <v>49</v>
      </c>
      <c r="B81" s="19" t="s">
        <v>50</v>
      </c>
      <c r="C81" s="82">
        <f>'B. Clarke Lake'!I82</f>
        <v>2.4</v>
      </c>
    </row>
    <row r="82" spans="1:3" x14ac:dyDescent="0.35">
      <c r="A82" s="20" t="s">
        <v>170</v>
      </c>
      <c r="B82" s="5" t="s">
        <v>214</v>
      </c>
      <c r="C82" s="65">
        <f>'B. Clarke Lake'!I83</f>
        <v>0</v>
      </c>
    </row>
    <row r="83" spans="1:3" x14ac:dyDescent="0.35">
      <c r="A83" s="20" t="s">
        <v>171</v>
      </c>
      <c r="B83" s="5" t="s">
        <v>51</v>
      </c>
      <c r="C83" s="65">
        <f>'B. Clarke Lake'!I84</f>
        <v>3</v>
      </c>
    </row>
    <row r="84" spans="1:3" x14ac:dyDescent="0.35">
      <c r="A84" s="20" t="s">
        <v>201</v>
      </c>
      <c r="B84" s="5" t="s">
        <v>52</v>
      </c>
      <c r="C84" s="65">
        <f>'B. Clarke Lake'!I85</f>
        <v>3</v>
      </c>
    </row>
    <row r="85" spans="1:3" x14ac:dyDescent="0.35">
      <c r="A85" s="105" t="s">
        <v>172</v>
      </c>
      <c r="B85" s="17" t="s">
        <v>53</v>
      </c>
      <c r="C85" s="117">
        <f>'B. Clarke Lake'!I86</f>
        <v>3</v>
      </c>
    </row>
    <row r="86" spans="1:3" ht="15" thickBot="1" x14ac:dyDescent="0.4">
      <c r="A86" s="20" t="s">
        <v>173</v>
      </c>
      <c r="B86" s="21" t="s">
        <v>215</v>
      </c>
      <c r="C86" s="66">
        <f>'B. Clarke Lake'!I87</f>
        <v>3</v>
      </c>
    </row>
    <row r="87" spans="1:3" ht="15" thickBot="1" x14ac:dyDescent="0.4">
      <c r="A87" s="24"/>
      <c r="B87" s="25"/>
      <c r="C87" s="63"/>
    </row>
    <row r="88" spans="1:3" x14ac:dyDescent="0.35">
      <c r="A88" s="26" t="s">
        <v>54</v>
      </c>
      <c r="B88" s="27" t="s">
        <v>55</v>
      </c>
      <c r="C88" s="83">
        <f>'B. Clarke Lake'!I89</f>
        <v>3.8</v>
      </c>
    </row>
    <row r="89" spans="1:3" x14ac:dyDescent="0.35">
      <c r="A89" s="28" t="s">
        <v>174</v>
      </c>
      <c r="B89" s="9" t="s">
        <v>56</v>
      </c>
      <c r="C89" s="67">
        <f>'B. Clarke Lake'!I90</f>
        <v>4</v>
      </c>
    </row>
    <row r="90" spans="1:3" x14ac:dyDescent="0.35">
      <c r="A90" s="28" t="s">
        <v>175</v>
      </c>
      <c r="B90" s="9" t="s">
        <v>101</v>
      </c>
      <c r="C90" s="67">
        <f>'B. Clarke Lake'!I91</f>
        <v>2</v>
      </c>
    </row>
    <row r="91" spans="1:3" x14ac:dyDescent="0.35">
      <c r="A91" s="28" t="s">
        <v>202</v>
      </c>
      <c r="B91" s="9" t="s">
        <v>57</v>
      </c>
      <c r="C91" s="67">
        <f>'B. Clarke Lake'!I92</f>
        <v>3</v>
      </c>
    </row>
    <row r="92" spans="1:3" x14ac:dyDescent="0.35">
      <c r="A92" s="28" t="s">
        <v>176</v>
      </c>
      <c r="B92" s="9" t="s">
        <v>58</v>
      </c>
      <c r="C92" s="67">
        <f>'B. Clarke Lake'!I93</f>
        <v>5</v>
      </c>
    </row>
    <row r="93" spans="1:3" ht="15" thickBot="1" x14ac:dyDescent="0.4">
      <c r="A93" s="28" t="s">
        <v>177</v>
      </c>
      <c r="B93" s="29" t="s">
        <v>59</v>
      </c>
      <c r="C93" s="68">
        <f>'B. Clarke Lake'!I94</f>
        <v>5</v>
      </c>
    </row>
    <row r="94" spans="1:3" ht="15" thickBot="1" x14ac:dyDescent="0.4">
      <c r="A94" s="24"/>
      <c r="B94" s="25"/>
      <c r="C94" s="63"/>
    </row>
    <row r="95" spans="1:3" x14ac:dyDescent="0.35">
      <c r="A95" s="30" t="s">
        <v>60</v>
      </c>
      <c r="B95" s="31" t="s">
        <v>220</v>
      </c>
      <c r="C95" s="84">
        <f>'B. Clarke Lake'!I96</f>
        <v>0</v>
      </c>
    </row>
    <row r="96" spans="1:3" x14ac:dyDescent="0.35">
      <c r="A96" s="32" t="s">
        <v>178</v>
      </c>
      <c r="B96" s="10" t="s">
        <v>216</v>
      </c>
      <c r="C96" s="69">
        <f>'B. Clarke Lake'!I97</f>
        <v>0</v>
      </c>
    </row>
    <row r="97" spans="1:3" x14ac:dyDescent="0.35">
      <c r="A97" s="32" t="s">
        <v>179</v>
      </c>
      <c r="B97" s="10" t="s">
        <v>217</v>
      </c>
      <c r="C97" s="69">
        <f>'B. Clarke Lake'!I98</f>
        <v>0</v>
      </c>
    </row>
    <row r="98" spans="1:3" x14ac:dyDescent="0.35">
      <c r="A98" s="32" t="s">
        <v>180</v>
      </c>
      <c r="B98" s="10" t="s">
        <v>218</v>
      </c>
      <c r="C98" s="69">
        <f>'B. Clarke Lake'!I99</f>
        <v>0</v>
      </c>
    </row>
    <row r="99" spans="1:3" x14ac:dyDescent="0.35">
      <c r="A99" s="32" t="s">
        <v>181</v>
      </c>
      <c r="B99" s="10" t="s">
        <v>219</v>
      </c>
      <c r="C99" s="69">
        <f>'B. Clarke Lake'!I100</f>
        <v>0</v>
      </c>
    </row>
    <row r="100" spans="1:3" x14ac:dyDescent="0.35">
      <c r="A100" s="32" t="s">
        <v>182</v>
      </c>
      <c r="B100" s="10" t="s">
        <v>221</v>
      </c>
      <c r="C100" s="69">
        <f>'B. Clarke Lake'!I101</f>
        <v>0</v>
      </c>
    </row>
    <row r="101" spans="1:3" x14ac:dyDescent="0.35">
      <c r="A101" s="32" t="s">
        <v>183</v>
      </c>
      <c r="B101" s="10" t="s">
        <v>61</v>
      </c>
      <c r="C101" s="69">
        <f>'B. Clarke Lake'!I102</f>
        <v>0</v>
      </c>
    </row>
    <row r="102" spans="1:3" x14ac:dyDescent="0.35">
      <c r="A102" s="32" t="s">
        <v>184</v>
      </c>
      <c r="B102" s="10" t="s">
        <v>222</v>
      </c>
      <c r="C102" s="69">
        <f>'B. Clarke Lake'!I103</f>
        <v>0</v>
      </c>
    </row>
    <row r="103" spans="1:3" x14ac:dyDescent="0.35">
      <c r="A103" s="32" t="s">
        <v>185</v>
      </c>
      <c r="B103" s="10" t="s">
        <v>62</v>
      </c>
      <c r="C103" s="69">
        <f>'B. Clarke Lake'!I104</f>
        <v>0</v>
      </c>
    </row>
    <row r="104" spans="1:3" x14ac:dyDescent="0.35">
      <c r="A104" s="32" t="s">
        <v>186</v>
      </c>
      <c r="B104" s="10" t="s">
        <v>63</v>
      </c>
      <c r="C104" s="69">
        <f>'B. Clarke Lake'!I105</f>
        <v>0</v>
      </c>
    </row>
    <row r="105" spans="1:3" x14ac:dyDescent="0.35">
      <c r="A105" s="32" t="s">
        <v>187</v>
      </c>
      <c r="B105" s="10" t="s">
        <v>64</v>
      </c>
      <c r="C105" s="69">
        <f>'B. Clarke Lake'!I106</f>
        <v>0</v>
      </c>
    </row>
    <row r="106" spans="1:3" x14ac:dyDescent="0.35">
      <c r="A106" s="32" t="s">
        <v>188</v>
      </c>
      <c r="B106" s="10" t="s">
        <v>65</v>
      </c>
      <c r="C106" s="69">
        <f>'B. Clarke Lake'!I107</f>
        <v>0</v>
      </c>
    </row>
    <row r="107" spans="1:3" x14ac:dyDescent="0.35">
      <c r="A107" s="32" t="s">
        <v>189</v>
      </c>
      <c r="B107" s="10" t="s">
        <v>95</v>
      </c>
      <c r="C107" s="69">
        <f>'B. Clarke Lake'!I108</f>
        <v>0</v>
      </c>
    </row>
    <row r="108" spans="1:3" x14ac:dyDescent="0.35">
      <c r="A108" s="32" t="s">
        <v>190</v>
      </c>
      <c r="B108" s="10" t="s">
        <v>66</v>
      </c>
      <c r="C108" s="69">
        <f>'B. Clarke Lake'!I109</f>
        <v>0</v>
      </c>
    </row>
    <row r="109" spans="1:3" x14ac:dyDescent="0.35">
      <c r="A109" s="32" t="s">
        <v>191</v>
      </c>
      <c r="B109" s="10" t="s">
        <v>67</v>
      </c>
      <c r="C109" s="69">
        <f>'B. Clarke Lake'!I110</f>
        <v>0</v>
      </c>
    </row>
    <row r="110" spans="1:3" x14ac:dyDescent="0.35">
      <c r="A110" s="32" t="s">
        <v>192</v>
      </c>
      <c r="B110" s="10" t="s">
        <v>68</v>
      </c>
      <c r="C110" s="69">
        <f>'B. Clarke Lake'!I111</f>
        <v>0</v>
      </c>
    </row>
    <row r="111" spans="1:3" ht="15" thickBot="1" x14ac:dyDescent="0.4">
      <c r="A111" s="32" t="s">
        <v>193</v>
      </c>
      <c r="B111" s="33" t="s">
        <v>69</v>
      </c>
      <c r="C111" s="70">
        <f>'B. Clarke Lake'!I112</f>
        <v>0</v>
      </c>
    </row>
    <row r="112" spans="1:3" ht="15" thickBot="1" x14ac:dyDescent="0.4">
      <c r="A112" s="24"/>
      <c r="B112" s="25"/>
      <c r="C112" s="63"/>
    </row>
    <row r="113" spans="1:3" x14ac:dyDescent="0.35">
      <c r="A113" s="36" t="s">
        <v>70</v>
      </c>
      <c r="B113" s="37" t="s">
        <v>85</v>
      </c>
      <c r="C113" s="85">
        <f>'B. Clarke Lake'!I114</f>
        <v>5</v>
      </c>
    </row>
    <row r="114" spans="1:3" ht="43.5" x14ac:dyDescent="0.35">
      <c r="A114" s="111" t="s">
        <v>194</v>
      </c>
      <c r="B114" s="112" t="s">
        <v>229</v>
      </c>
      <c r="C114" s="113">
        <f>'B. Clarke Lake'!I115</f>
        <v>5</v>
      </c>
    </row>
    <row r="115" spans="1:3" ht="43.5" x14ac:dyDescent="0.35">
      <c r="A115" s="111" t="s">
        <v>195</v>
      </c>
      <c r="B115" s="112" t="s">
        <v>230</v>
      </c>
      <c r="C115" s="113">
        <f>'B. Clarke Lake'!I116</f>
        <v>5</v>
      </c>
    </row>
    <row r="116" spans="1:3" x14ac:dyDescent="0.35">
      <c r="A116" s="111" t="s">
        <v>196</v>
      </c>
      <c r="B116" s="112" t="s">
        <v>71</v>
      </c>
      <c r="C116" s="113">
        <f>'B. Clarke Lake'!I117</f>
        <v>5</v>
      </c>
    </row>
    <row r="117" spans="1:3" ht="29.5" thickBot="1" x14ac:dyDescent="0.4">
      <c r="A117" s="111" t="s">
        <v>197</v>
      </c>
      <c r="B117" s="118" t="s">
        <v>231</v>
      </c>
      <c r="C117" s="119">
        <f>'B. Clarke Lake'!I118</f>
        <v>5</v>
      </c>
    </row>
    <row r="118" spans="1:3" ht="15" thickBot="1" x14ac:dyDescent="0.4">
      <c r="A118" s="24"/>
      <c r="B118" s="25"/>
      <c r="C118" s="63"/>
    </row>
    <row r="119" spans="1:3" x14ac:dyDescent="0.35">
      <c r="A119" s="40" t="s">
        <v>72</v>
      </c>
      <c r="B119" s="41" t="s">
        <v>73</v>
      </c>
      <c r="C119" s="86">
        <f>'B. Clarke Lake'!I120</f>
        <v>2</v>
      </c>
    </row>
    <row r="120" spans="1:3" x14ac:dyDescent="0.35">
      <c r="A120" s="42" t="s">
        <v>198</v>
      </c>
      <c r="B120" s="12"/>
      <c r="C120" s="73">
        <f>'B. Clarke Lake'!I121</f>
        <v>2</v>
      </c>
    </row>
    <row r="121" spans="1:3" x14ac:dyDescent="0.35">
      <c r="A121" s="42" t="s">
        <v>199</v>
      </c>
      <c r="B121" s="12"/>
      <c r="C121" s="73">
        <f>'B. Clarke Lake'!I122</f>
        <v>3</v>
      </c>
    </row>
    <row r="122" spans="1:3" ht="15" thickBot="1" x14ac:dyDescent="0.4">
      <c r="A122" s="42" t="s">
        <v>200</v>
      </c>
      <c r="B122" s="43"/>
      <c r="C122" s="74">
        <f>'B. Clarke Lake'!I123</f>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J143"/>
  <sheetViews>
    <sheetView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A2" sqref="A2"/>
    </sheetView>
  </sheetViews>
  <sheetFormatPr defaultColWidth="8.81640625" defaultRowHeight="14.5" x14ac:dyDescent="0.35"/>
  <cols>
    <col min="1" max="1" width="5.453125" customWidth="1"/>
    <col min="2" max="2" width="45.7265625" style="1" customWidth="1"/>
    <col min="3" max="3" width="57.1796875" style="193" customWidth="1"/>
    <col min="4" max="4" width="17.7265625" style="193" hidden="1" customWidth="1"/>
    <col min="5" max="5" width="57.1796875" style="193" hidden="1" customWidth="1"/>
    <col min="6" max="6" width="30.1796875" style="193" hidden="1" customWidth="1"/>
    <col min="7" max="7" width="22.81640625" style="193" hidden="1" customWidth="1"/>
    <col min="8" max="8" width="51.54296875" style="194" hidden="1" customWidth="1"/>
    <col min="9" max="9" width="12" style="289" customWidth="1"/>
  </cols>
  <sheetData>
    <row r="1" spans="1:9" ht="15" hidden="1" x14ac:dyDescent="0.25">
      <c r="A1" s="95" t="s">
        <v>76</v>
      </c>
      <c r="B1" s="96" t="s">
        <v>77</v>
      </c>
      <c r="C1" s="314" t="s">
        <v>78</v>
      </c>
      <c r="D1" s="314" t="s">
        <v>79</v>
      </c>
      <c r="E1" s="314" t="s">
        <v>80</v>
      </c>
      <c r="F1" s="314" t="s">
        <v>81</v>
      </c>
      <c r="G1" s="314" t="s">
        <v>82</v>
      </c>
      <c r="H1" s="315" t="s">
        <v>83</v>
      </c>
      <c r="I1" s="313" t="s">
        <v>102</v>
      </c>
    </row>
    <row r="2" spans="1:9" s="2" customFormat="1" ht="45" customHeight="1" x14ac:dyDescent="0.25">
      <c r="A2" s="97"/>
      <c r="B2" s="97" t="s">
        <v>1099</v>
      </c>
      <c r="C2" s="316" t="s">
        <v>0</v>
      </c>
      <c r="D2" s="316" t="s">
        <v>1</v>
      </c>
      <c r="E2" s="316" t="s">
        <v>2</v>
      </c>
      <c r="F2" s="316" t="s">
        <v>3</v>
      </c>
      <c r="G2" s="316" t="s">
        <v>4</v>
      </c>
      <c r="H2" s="316" t="s">
        <v>75</v>
      </c>
      <c r="I2" s="317" t="s">
        <v>103</v>
      </c>
    </row>
    <row r="3" spans="1:9" ht="15" x14ac:dyDescent="0.25">
      <c r="A3" s="578"/>
      <c r="B3" s="320" t="s">
        <v>279</v>
      </c>
      <c r="C3" s="178" t="s">
        <v>323</v>
      </c>
      <c r="D3" s="578"/>
      <c r="E3" s="578"/>
      <c r="F3" s="578"/>
      <c r="G3" s="578"/>
      <c r="H3" s="579"/>
      <c r="I3" s="578"/>
    </row>
    <row r="4" spans="1:9" ht="15" x14ac:dyDescent="0.25">
      <c r="A4" s="578"/>
      <c r="B4" s="320" t="s">
        <v>280</v>
      </c>
      <c r="C4" s="178" t="s">
        <v>311</v>
      </c>
      <c r="D4" s="578"/>
      <c r="E4" s="578"/>
      <c r="F4" s="578"/>
      <c r="G4" s="578"/>
      <c r="H4" s="579"/>
      <c r="I4" s="578"/>
    </row>
    <row r="5" spans="1:9" ht="15" x14ac:dyDescent="0.25">
      <c r="A5" s="578"/>
      <c r="B5" s="320" t="s">
        <v>246</v>
      </c>
      <c r="C5" s="178" t="s">
        <v>265</v>
      </c>
      <c r="D5" s="578"/>
      <c r="E5" s="578"/>
      <c r="F5" s="578"/>
      <c r="G5" s="578"/>
      <c r="H5" s="579"/>
      <c r="I5" s="578"/>
    </row>
    <row r="6" spans="1:9" ht="15" x14ac:dyDescent="0.25">
      <c r="A6" s="578"/>
      <c r="B6" s="321" t="s">
        <v>247</v>
      </c>
      <c r="C6" s="178" t="s">
        <v>1036</v>
      </c>
      <c r="D6" s="578"/>
      <c r="E6" s="578"/>
      <c r="F6" s="578"/>
      <c r="G6" s="578"/>
      <c r="H6" s="579"/>
      <c r="I6" s="578"/>
    </row>
    <row r="7" spans="1:9" ht="15" x14ac:dyDescent="0.25">
      <c r="A7" s="578"/>
      <c r="B7" s="321" t="s">
        <v>6</v>
      </c>
      <c r="C7" s="178" t="s">
        <v>1037</v>
      </c>
      <c r="D7" s="578"/>
      <c r="E7" s="578"/>
      <c r="F7" s="578"/>
      <c r="G7" s="578"/>
      <c r="H7" s="579"/>
      <c r="I7" s="578"/>
    </row>
    <row r="8" spans="1:9" ht="15" x14ac:dyDescent="0.25">
      <c r="I8" s="193"/>
    </row>
    <row r="9" spans="1:9" ht="19.5" thickBot="1" x14ac:dyDescent="0.35">
      <c r="B9" s="409" t="str">
        <f>C3</f>
        <v>Clearwater-Wells Gray</v>
      </c>
      <c r="I9" s="193"/>
    </row>
    <row r="10" spans="1:9" ht="15" x14ac:dyDescent="0.25">
      <c r="A10" s="216" t="s">
        <v>7</v>
      </c>
      <c r="B10" s="217" t="s">
        <v>206</v>
      </c>
      <c r="C10" s="218"/>
      <c r="D10" s="218"/>
      <c r="E10" s="218"/>
      <c r="F10" s="218"/>
      <c r="G10" s="218"/>
      <c r="H10" s="343"/>
      <c r="I10" s="277">
        <f>SUM(I11:I24)/14</f>
        <v>1.5</v>
      </c>
    </row>
    <row r="11" spans="1:9" ht="15" x14ac:dyDescent="0.25">
      <c r="A11" s="222" t="s">
        <v>119</v>
      </c>
      <c r="B11" s="212" t="s">
        <v>94</v>
      </c>
      <c r="C11" s="196" t="s">
        <v>286</v>
      </c>
      <c r="D11" s="195"/>
      <c r="E11" s="196"/>
      <c r="F11" s="195"/>
      <c r="G11" s="195"/>
      <c r="H11" s="196"/>
      <c r="I11" s="291">
        <v>5</v>
      </c>
    </row>
    <row r="12" spans="1:9" ht="15" x14ac:dyDescent="0.25">
      <c r="A12" s="222" t="s">
        <v>120</v>
      </c>
      <c r="B12" s="196" t="s">
        <v>8</v>
      </c>
      <c r="C12" s="196" t="s">
        <v>312</v>
      </c>
      <c r="D12" s="195"/>
      <c r="E12" s="196"/>
      <c r="F12" s="195"/>
      <c r="G12" s="195"/>
      <c r="H12" s="196"/>
      <c r="I12" s="291">
        <v>0</v>
      </c>
    </row>
    <row r="13" spans="1:9" ht="15" x14ac:dyDescent="0.25">
      <c r="A13" s="222" t="s">
        <v>121</v>
      </c>
      <c r="B13" s="196" t="s">
        <v>224</v>
      </c>
      <c r="C13" s="196" t="s">
        <v>312</v>
      </c>
      <c r="D13" s="195"/>
      <c r="E13" s="196"/>
      <c r="F13" s="195"/>
      <c r="G13" s="195"/>
      <c r="H13" s="196"/>
      <c r="I13" s="291">
        <v>0</v>
      </c>
    </row>
    <row r="14" spans="1:9" ht="15" x14ac:dyDescent="0.25">
      <c r="A14" s="222" t="s">
        <v>122</v>
      </c>
      <c r="B14" s="196" t="s">
        <v>92</v>
      </c>
      <c r="C14" s="196" t="s">
        <v>312</v>
      </c>
      <c r="D14" s="195"/>
      <c r="E14" s="196"/>
      <c r="F14" s="195"/>
      <c r="G14" s="195"/>
      <c r="H14" s="196"/>
      <c r="I14" s="291">
        <v>0</v>
      </c>
    </row>
    <row r="15" spans="1:9" ht="30" x14ac:dyDescent="0.25">
      <c r="A15" s="222" t="s">
        <v>123</v>
      </c>
      <c r="B15" s="196" t="s">
        <v>91</v>
      </c>
      <c r="C15" s="196" t="s">
        <v>313</v>
      </c>
      <c r="D15" s="195"/>
      <c r="E15" s="196"/>
      <c r="F15" s="195"/>
      <c r="G15" s="195"/>
      <c r="H15" s="196"/>
      <c r="I15" s="291">
        <v>0</v>
      </c>
    </row>
    <row r="16" spans="1:9" ht="30" x14ac:dyDescent="0.25">
      <c r="A16" s="222" t="s">
        <v>124</v>
      </c>
      <c r="B16" s="196" t="s">
        <v>93</v>
      </c>
      <c r="C16" s="196" t="s">
        <v>314</v>
      </c>
      <c r="D16" s="195"/>
      <c r="E16" s="196"/>
      <c r="F16" s="195"/>
      <c r="G16" s="195"/>
      <c r="H16" s="196"/>
      <c r="I16" s="291">
        <v>0</v>
      </c>
    </row>
    <row r="17" spans="1:9" ht="15" x14ac:dyDescent="0.25">
      <c r="A17" s="222" t="s">
        <v>125</v>
      </c>
      <c r="B17" s="196" t="s">
        <v>203</v>
      </c>
      <c r="C17" s="196" t="s">
        <v>312</v>
      </c>
      <c r="D17" s="195"/>
      <c r="E17" s="196"/>
      <c r="F17" s="195"/>
      <c r="G17" s="195"/>
      <c r="H17" s="196"/>
      <c r="I17" s="291">
        <v>0</v>
      </c>
    </row>
    <row r="18" spans="1:9" ht="15" x14ac:dyDescent="0.25">
      <c r="A18" s="222" t="s">
        <v>126</v>
      </c>
      <c r="B18" s="196" t="s">
        <v>9</v>
      </c>
      <c r="C18" s="196" t="s">
        <v>312</v>
      </c>
      <c r="D18" s="195"/>
      <c r="E18" s="196"/>
      <c r="F18" s="195"/>
      <c r="G18" s="195"/>
      <c r="H18" s="196"/>
      <c r="I18" s="291">
        <v>0</v>
      </c>
    </row>
    <row r="19" spans="1:9" ht="15" x14ac:dyDescent="0.25">
      <c r="A19" s="222" t="s">
        <v>127</v>
      </c>
      <c r="B19" s="196" t="s">
        <v>10</v>
      </c>
      <c r="C19" s="196"/>
      <c r="D19" s="195"/>
      <c r="E19" s="196"/>
      <c r="F19" s="195"/>
      <c r="G19" s="195"/>
      <c r="H19" s="196"/>
      <c r="I19" s="291">
        <v>5</v>
      </c>
    </row>
    <row r="20" spans="1:9" ht="15" x14ac:dyDescent="0.25">
      <c r="A20" s="222" t="s">
        <v>128</v>
      </c>
      <c r="B20" s="196" t="s">
        <v>96</v>
      </c>
      <c r="C20" s="196" t="s">
        <v>245</v>
      </c>
      <c r="D20" s="195"/>
      <c r="E20" s="196"/>
      <c r="F20" s="195"/>
      <c r="G20" s="195"/>
      <c r="H20" s="196"/>
      <c r="I20" s="291">
        <v>5</v>
      </c>
    </row>
    <row r="21" spans="1:9" ht="15" x14ac:dyDescent="0.25">
      <c r="A21" s="222" t="s">
        <v>129</v>
      </c>
      <c r="B21" s="196" t="s">
        <v>225</v>
      </c>
      <c r="C21" s="196" t="s">
        <v>315</v>
      </c>
      <c r="D21" s="195"/>
      <c r="E21" s="196"/>
      <c r="F21" s="195"/>
      <c r="G21" s="195"/>
      <c r="H21" s="196"/>
      <c r="I21" s="291">
        <v>0</v>
      </c>
    </row>
    <row r="22" spans="1:9" ht="15" x14ac:dyDescent="0.25">
      <c r="A22" s="222" t="s">
        <v>130</v>
      </c>
      <c r="B22" s="196" t="s">
        <v>204</v>
      </c>
      <c r="C22" s="196" t="s">
        <v>316</v>
      </c>
      <c r="D22" s="195"/>
      <c r="E22" s="196"/>
      <c r="F22" s="195"/>
      <c r="G22" s="195"/>
      <c r="H22" s="196"/>
      <c r="I22" s="291">
        <v>3</v>
      </c>
    </row>
    <row r="23" spans="1:9" ht="15" x14ac:dyDescent="0.25">
      <c r="A23" s="222" t="s">
        <v>131</v>
      </c>
      <c r="B23" s="196" t="s">
        <v>90</v>
      </c>
      <c r="C23" s="196" t="s">
        <v>312</v>
      </c>
      <c r="D23" s="195"/>
      <c r="E23" s="196"/>
      <c r="F23" s="195"/>
      <c r="G23" s="195"/>
      <c r="H23" s="196"/>
      <c r="I23" s="291">
        <v>0</v>
      </c>
    </row>
    <row r="24" spans="1:9" ht="45.75" thickBot="1" x14ac:dyDescent="0.3">
      <c r="A24" s="415" t="s">
        <v>132</v>
      </c>
      <c r="B24" s="220" t="s">
        <v>226</v>
      </c>
      <c r="C24" s="220" t="s">
        <v>312</v>
      </c>
      <c r="D24" s="221"/>
      <c r="E24" s="220"/>
      <c r="F24" s="221"/>
      <c r="G24" s="221"/>
      <c r="H24" s="220"/>
      <c r="I24" s="292">
        <v>3</v>
      </c>
    </row>
    <row r="25" spans="1:9" ht="15" thickBot="1" x14ac:dyDescent="0.4">
      <c r="A25" s="22"/>
      <c r="B25" s="23"/>
      <c r="C25" s="224"/>
      <c r="D25" s="223"/>
      <c r="E25" s="224"/>
      <c r="F25" s="223"/>
      <c r="G25" s="223"/>
      <c r="H25" s="224"/>
      <c r="I25" s="278"/>
    </row>
    <row r="26" spans="1:9" x14ac:dyDescent="0.35">
      <c r="A26" s="225" t="s">
        <v>11</v>
      </c>
      <c r="B26" s="226" t="s">
        <v>12</v>
      </c>
      <c r="C26" s="344"/>
      <c r="D26" s="227"/>
      <c r="E26" s="344"/>
      <c r="F26" s="227"/>
      <c r="G26" s="227"/>
      <c r="H26" s="344"/>
      <c r="I26" s="279">
        <f>SUM(I27:I33)/7</f>
        <v>0.42857142857142855</v>
      </c>
    </row>
    <row r="27" spans="1:9" s="123" customFormat="1" x14ac:dyDescent="0.35">
      <c r="A27" s="187" t="s">
        <v>133</v>
      </c>
      <c r="B27" s="188" t="s">
        <v>13</v>
      </c>
      <c r="C27" s="188" t="s">
        <v>317</v>
      </c>
      <c r="D27" s="189"/>
      <c r="E27" s="188"/>
      <c r="F27" s="189"/>
      <c r="G27" s="189"/>
      <c r="H27" s="188"/>
      <c r="I27" s="327">
        <v>1</v>
      </c>
    </row>
    <row r="28" spans="1:9" x14ac:dyDescent="0.35">
      <c r="A28" s="228" t="s">
        <v>134</v>
      </c>
      <c r="B28" s="198" t="s">
        <v>205</v>
      </c>
      <c r="C28" s="198" t="s">
        <v>320</v>
      </c>
      <c r="D28" s="197"/>
      <c r="E28" s="198"/>
      <c r="F28" s="197"/>
      <c r="G28" s="197"/>
      <c r="H28" s="198"/>
      <c r="I28" s="293">
        <v>0</v>
      </c>
    </row>
    <row r="29" spans="1:9" x14ac:dyDescent="0.35">
      <c r="A29" s="228" t="s">
        <v>135</v>
      </c>
      <c r="B29" s="198" t="s">
        <v>14</v>
      </c>
      <c r="C29" s="198" t="s">
        <v>296</v>
      </c>
      <c r="D29" s="197"/>
      <c r="E29" s="198"/>
      <c r="F29" s="197"/>
      <c r="G29" s="197"/>
      <c r="H29" s="198"/>
      <c r="I29" s="293">
        <v>0</v>
      </c>
    </row>
    <row r="30" spans="1:9" ht="29" x14ac:dyDescent="0.35">
      <c r="A30" s="228" t="s">
        <v>136</v>
      </c>
      <c r="B30" s="198" t="s">
        <v>15</v>
      </c>
      <c r="C30" s="198" t="s">
        <v>322</v>
      </c>
      <c r="D30" s="197"/>
      <c r="E30" s="198"/>
      <c r="F30" s="197"/>
      <c r="G30" s="197"/>
      <c r="H30" s="198"/>
      <c r="I30" s="293">
        <v>1</v>
      </c>
    </row>
    <row r="31" spans="1:9" x14ac:dyDescent="0.35">
      <c r="A31" s="228" t="s">
        <v>137</v>
      </c>
      <c r="B31" s="198" t="s">
        <v>16</v>
      </c>
      <c r="C31" s="198" t="s">
        <v>321</v>
      </c>
      <c r="D31" s="197"/>
      <c r="E31" s="198"/>
      <c r="F31" s="197"/>
      <c r="G31" s="197"/>
      <c r="H31" s="198"/>
      <c r="I31" s="293">
        <v>1</v>
      </c>
    </row>
    <row r="32" spans="1:9" s="123" customFormat="1" ht="29" x14ac:dyDescent="0.35">
      <c r="A32" s="187" t="s">
        <v>138</v>
      </c>
      <c r="B32" s="188" t="s">
        <v>207</v>
      </c>
      <c r="C32" s="188" t="s">
        <v>487</v>
      </c>
      <c r="D32" s="189"/>
      <c r="E32" s="188"/>
      <c r="F32" s="189"/>
      <c r="G32" s="189"/>
      <c r="H32" s="188"/>
      <c r="I32" s="327">
        <v>0</v>
      </c>
    </row>
    <row r="33" spans="1:9" ht="29.5" thickBot="1" x14ac:dyDescent="0.4">
      <c r="A33" s="416" t="s">
        <v>139</v>
      </c>
      <c r="B33" s="229" t="s">
        <v>17</v>
      </c>
      <c r="C33" s="229" t="s">
        <v>319</v>
      </c>
      <c r="D33" s="230"/>
      <c r="E33" s="229"/>
      <c r="F33" s="230"/>
      <c r="G33" s="230"/>
      <c r="H33" s="229"/>
      <c r="I33" s="294">
        <v>0</v>
      </c>
    </row>
    <row r="34" spans="1:9" ht="15" thickBot="1" x14ac:dyDescent="0.4">
      <c r="A34" s="22"/>
      <c r="B34" s="23"/>
      <c r="C34" s="224"/>
      <c r="D34" s="223"/>
      <c r="E34" s="224"/>
      <c r="F34" s="223"/>
      <c r="G34" s="223"/>
      <c r="H34" s="224"/>
      <c r="I34" s="278"/>
    </row>
    <row r="35" spans="1:9" x14ac:dyDescent="0.35">
      <c r="A35" s="233" t="s">
        <v>18</v>
      </c>
      <c r="B35" s="234" t="s">
        <v>19</v>
      </c>
      <c r="C35" s="345"/>
      <c r="D35" s="235"/>
      <c r="E35" s="345"/>
      <c r="F35" s="235"/>
      <c r="G35" s="235"/>
      <c r="H35" s="345"/>
      <c r="I35" s="280">
        <f>SUM(I36:I39)/4</f>
        <v>1.5</v>
      </c>
    </row>
    <row r="36" spans="1:9" s="123" customFormat="1" ht="29" x14ac:dyDescent="0.35">
      <c r="A36" s="179" t="s">
        <v>140</v>
      </c>
      <c r="B36" s="180" t="s">
        <v>97</v>
      </c>
      <c r="C36" s="180" t="s">
        <v>324</v>
      </c>
      <c r="D36" s="181"/>
      <c r="E36" s="180"/>
      <c r="F36" s="181"/>
      <c r="G36" s="181"/>
      <c r="H36" s="180"/>
      <c r="I36" s="182">
        <v>0</v>
      </c>
    </row>
    <row r="37" spans="1:9" ht="43.5" x14ac:dyDescent="0.35">
      <c r="A37" s="236" t="s">
        <v>141</v>
      </c>
      <c r="B37" s="200" t="s">
        <v>20</v>
      </c>
      <c r="C37" s="200" t="s">
        <v>1114</v>
      </c>
      <c r="D37" s="199"/>
      <c r="E37" s="200"/>
      <c r="F37" s="199"/>
      <c r="G37" s="199"/>
      <c r="H37" s="200"/>
      <c r="I37" s="295">
        <v>2</v>
      </c>
    </row>
    <row r="38" spans="1:9" ht="29" x14ac:dyDescent="0.35">
      <c r="A38" s="236" t="s">
        <v>142</v>
      </c>
      <c r="B38" s="200" t="s">
        <v>21</v>
      </c>
      <c r="C38" s="200" t="s">
        <v>826</v>
      </c>
      <c r="D38" s="199"/>
      <c r="E38" s="200"/>
      <c r="F38" s="199"/>
      <c r="G38" s="199"/>
      <c r="H38" s="200"/>
      <c r="I38" s="295">
        <v>2</v>
      </c>
    </row>
    <row r="39" spans="1:9" s="123" customFormat="1" ht="29.5" thickBot="1" x14ac:dyDescent="0.4">
      <c r="A39" s="448" t="s">
        <v>143</v>
      </c>
      <c r="B39" s="126" t="s">
        <v>86</v>
      </c>
      <c r="C39" s="126" t="s">
        <v>1115</v>
      </c>
      <c r="D39" s="127"/>
      <c r="E39" s="126"/>
      <c r="F39" s="127"/>
      <c r="G39" s="127"/>
      <c r="H39" s="126"/>
      <c r="I39" s="151">
        <v>2</v>
      </c>
    </row>
    <row r="40" spans="1:9" ht="15" thickBot="1" x14ac:dyDescent="0.4">
      <c r="A40" s="34"/>
      <c r="B40" s="35"/>
      <c r="C40" s="240"/>
      <c r="D40" s="239"/>
      <c r="E40" s="240"/>
      <c r="F40" s="239"/>
      <c r="G40" s="239"/>
      <c r="H40" s="240"/>
      <c r="I40" s="281"/>
    </row>
    <row r="41" spans="1:9" s="123" customFormat="1" ht="29" x14ac:dyDescent="0.35">
      <c r="A41" s="131" t="s">
        <v>22</v>
      </c>
      <c r="B41" s="132" t="s">
        <v>74</v>
      </c>
      <c r="C41" s="134"/>
      <c r="D41" s="133"/>
      <c r="E41" s="134"/>
      <c r="F41" s="133"/>
      <c r="G41" s="133"/>
      <c r="H41" s="134"/>
      <c r="I41" s="135">
        <f>SUM(I42:I44)/3</f>
        <v>1</v>
      </c>
    </row>
    <row r="42" spans="1:9" ht="43.5" x14ac:dyDescent="0.35">
      <c r="A42" s="244" t="s">
        <v>144</v>
      </c>
      <c r="B42" s="202" t="s">
        <v>23</v>
      </c>
      <c r="C42" s="202" t="s">
        <v>893</v>
      </c>
      <c r="D42" s="201"/>
      <c r="E42" s="202"/>
      <c r="F42" s="201"/>
      <c r="G42" s="201"/>
      <c r="H42" s="202"/>
      <c r="I42" s="297">
        <v>1</v>
      </c>
    </row>
    <row r="43" spans="1:9" s="123" customFormat="1" ht="29" x14ac:dyDescent="0.35">
      <c r="A43" s="128" t="s">
        <v>145</v>
      </c>
      <c r="B43" s="149" t="s">
        <v>228</v>
      </c>
      <c r="C43" s="149" t="s">
        <v>1197</v>
      </c>
      <c r="D43" s="150"/>
      <c r="E43" s="149"/>
      <c r="F43" s="150"/>
      <c r="G43" s="150"/>
      <c r="H43" s="149"/>
      <c r="I43" s="330">
        <v>1</v>
      </c>
    </row>
    <row r="44" spans="1:9" s="123" customFormat="1" ht="15" thickBot="1" x14ac:dyDescent="0.4">
      <c r="A44" s="451" t="s">
        <v>146</v>
      </c>
      <c r="B44" s="129" t="s">
        <v>24</v>
      </c>
      <c r="C44" s="129" t="s">
        <v>844</v>
      </c>
      <c r="D44" s="130"/>
      <c r="E44" s="129"/>
      <c r="F44" s="130"/>
      <c r="G44" s="130"/>
      <c r="H44" s="129"/>
      <c r="I44" s="336">
        <v>1</v>
      </c>
    </row>
    <row r="45" spans="1:9" ht="15" thickBot="1" x14ac:dyDescent="0.4">
      <c r="A45" s="22"/>
      <c r="B45" s="23"/>
      <c r="C45" s="224"/>
      <c r="D45" s="223"/>
      <c r="E45" s="224"/>
      <c r="F45" s="223"/>
      <c r="G45" s="223"/>
      <c r="H45" s="224"/>
      <c r="I45" s="278"/>
    </row>
    <row r="46" spans="1:9" x14ac:dyDescent="0.35">
      <c r="A46" s="247" t="s">
        <v>25</v>
      </c>
      <c r="B46" s="248" t="s">
        <v>26</v>
      </c>
      <c r="C46" s="347"/>
      <c r="D46" s="249"/>
      <c r="E46" s="347"/>
      <c r="F46" s="249"/>
      <c r="G46" s="249"/>
      <c r="H46" s="347"/>
      <c r="I46" s="283">
        <f>SUM(I47:I50)/4</f>
        <v>0.25</v>
      </c>
    </row>
    <row r="47" spans="1:9" s="123" customFormat="1" x14ac:dyDescent="0.35">
      <c r="A47" s="183" t="s">
        <v>147</v>
      </c>
      <c r="B47" s="184" t="s">
        <v>208</v>
      </c>
      <c r="C47" s="184" t="s">
        <v>326</v>
      </c>
      <c r="D47" s="185"/>
      <c r="E47" s="184"/>
      <c r="F47" s="185"/>
      <c r="G47" s="185"/>
      <c r="H47" s="184"/>
      <c r="I47" s="186">
        <v>1</v>
      </c>
    </row>
    <row r="48" spans="1:9" s="123" customFormat="1" ht="29" x14ac:dyDescent="0.35">
      <c r="A48" s="183" t="s">
        <v>148</v>
      </c>
      <c r="B48" s="184" t="s">
        <v>209</v>
      </c>
      <c r="C48" s="184" t="s">
        <v>312</v>
      </c>
      <c r="D48" s="185"/>
      <c r="E48" s="184"/>
      <c r="F48" s="185"/>
      <c r="G48" s="185"/>
      <c r="H48" s="184"/>
      <c r="I48" s="186">
        <v>0</v>
      </c>
    </row>
    <row r="49" spans="1:9" s="123" customFormat="1" ht="29" x14ac:dyDescent="0.35">
      <c r="A49" s="183" t="s">
        <v>149</v>
      </c>
      <c r="B49" s="184" t="s">
        <v>27</v>
      </c>
      <c r="C49" s="184" t="s">
        <v>904</v>
      </c>
      <c r="D49" s="185"/>
      <c r="E49" s="184"/>
      <c r="F49" s="185"/>
      <c r="G49" s="185"/>
      <c r="H49" s="184"/>
      <c r="I49" s="186">
        <v>0</v>
      </c>
    </row>
    <row r="50" spans="1:9" ht="29.5" thickBot="1" x14ac:dyDescent="0.4">
      <c r="A50" s="412" t="s">
        <v>150</v>
      </c>
      <c r="B50" s="251" t="s">
        <v>1186</v>
      </c>
      <c r="C50" s="251" t="s">
        <v>312</v>
      </c>
      <c r="D50" s="252"/>
      <c r="E50" s="251"/>
      <c r="F50" s="252"/>
      <c r="G50" s="252"/>
      <c r="H50" s="251"/>
      <c r="I50" s="300">
        <v>0</v>
      </c>
    </row>
    <row r="51" spans="1:9" ht="15" thickBot="1" x14ac:dyDescent="0.4">
      <c r="A51" s="22"/>
      <c r="B51" s="23"/>
      <c r="C51" s="224"/>
      <c r="D51" s="223"/>
      <c r="E51" s="224"/>
      <c r="F51" s="223"/>
      <c r="G51" s="223"/>
      <c r="H51" s="224"/>
      <c r="I51" s="278"/>
    </row>
    <row r="52" spans="1:9" x14ac:dyDescent="0.35">
      <c r="A52" s="253" t="s">
        <v>28</v>
      </c>
      <c r="B52" s="254" t="s">
        <v>29</v>
      </c>
      <c r="C52" s="348"/>
      <c r="D52" s="255"/>
      <c r="E52" s="348"/>
      <c r="F52" s="255"/>
      <c r="G52" s="255"/>
      <c r="H52" s="348"/>
      <c r="I52" s="284">
        <f>SUM(I53:I56)/4</f>
        <v>0.5</v>
      </c>
    </row>
    <row r="53" spans="1:9" x14ac:dyDescent="0.35">
      <c r="A53" s="256" t="s">
        <v>151</v>
      </c>
      <c r="B53" s="206" t="s">
        <v>30</v>
      </c>
      <c r="C53" s="206" t="s">
        <v>919</v>
      </c>
      <c r="D53" s="205"/>
      <c r="E53" s="206"/>
      <c r="F53" s="205"/>
      <c r="G53" s="205"/>
      <c r="H53" s="206"/>
      <c r="I53" s="301">
        <v>1</v>
      </c>
    </row>
    <row r="54" spans="1:9" ht="29" x14ac:dyDescent="0.35">
      <c r="A54" s="256" t="s">
        <v>152</v>
      </c>
      <c r="B54" s="206" t="s">
        <v>31</v>
      </c>
      <c r="C54" s="206" t="s">
        <v>920</v>
      </c>
      <c r="D54" s="205"/>
      <c r="E54" s="206"/>
      <c r="F54" s="205"/>
      <c r="G54" s="205"/>
      <c r="H54" s="206"/>
      <c r="I54" s="301">
        <v>1</v>
      </c>
    </row>
    <row r="55" spans="1:9" x14ac:dyDescent="0.35">
      <c r="A55" s="256" t="s">
        <v>153</v>
      </c>
      <c r="B55" s="206" t="s">
        <v>32</v>
      </c>
      <c r="C55" s="206" t="s">
        <v>257</v>
      </c>
      <c r="D55" s="205"/>
      <c r="E55" s="206"/>
      <c r="F55" s="205"/>
      <c r="G55" s="205"/>
      <c r="H55" s="206"/>
      <c r="I55" s="301">
        <v>0</v>
      </c>
    </row>
    <row r="56" spans="1:9" ht="15" thickBot="1" x14ac:dyDescent="0.4">
      <c r="A56" s="417" t="s">
        <v>154</v>
      </c>
      <c r="B56" s="257" t="s">
        <v>33</v>
      </c>
      <c r="C56" s="257" t="s">
        <v>257</v>
      </c>
      <c r="D56" s="258"/>
      <c r="E56" s="257"/>
      <c r="F56" s="258"/>
      <c r="G56" s="258"/>
      <c r="H56" s="257"/>
      <c r="I56" s="302">
        <v>0</v>
      </c>
    </row>
    <row r="57" spans="1:9" ht="15" thickBot="1" x14ac:dyDescent="0.4">
      <c r="A57" s="22"/>
      <c r="B57" s="23"/>
      <c r="C57" s="224"/>
      <c r="D57" s="223"/>
      <c r="E57" s="224"/>
      <c r="F57" s="223"/>
      <c r="G57" s="223"/>
      <c r="H57" s="224"/>
      <c r="I57" s="278"/>
    </row>
    <row r="58" spans="1:9" x14ac:dyDescent="0.35">
      <c r="A58" s="259" t="s">
        <v>34</v>
      </c>
      <c r="B58" s="260" t="s">
        <v>211</v>
      </c>
      <c r="C58" s="349"/>
      <c r="D58" s="261"/>
      <c r="E58" s="349"/>
      <c r="F58" s="261"/>
      <c r="G58" s="261"/>
      <c r="H58" s="349"/>
      <c r="I58" s="285">
        <f>SUM(I59:I65)/7</f>
        <v>2.2857142857142856</v>
      </c>
    </row>
    <row r="59" spans="1:9" ht="29" x14ac:dyDescent="0.35">
      <c r="A59" s="262" t="s">
        <v>155</v>
      </c>
      <c r="B59" s="207" t="s">
        <v>35</v>
      </c>
      <c r="C59" s="207" t="s">
        <v>258</v>
      </c>
      <c r="D59" s="383"/>
      <c r="E59" s="207"/>
      <c r="F59" s="383"/>
      <c r="G59" s="383"/>
      <c r="H59" s="207"/>
      <c r="I59" s="303">
        <v>3</v>
      </c>
    </row>
    <row r="60" spans="1:9" x14ac:dyDescent="0.35">
      <c r="A60" s="262" t="s">
        <v>156</v>
      </c>
      <c r="B60" s="207" t="s">
        <v>212</v>
      </c>
      <c r="C60" s="207" t="s">
        <v>259</v>
      </c>
      <c r="D60" s="383"/>
      <c r="E60" s="207"/>
      <c r="F60" s="383"/>
      <c r="G60" s="383"/>
      <c r="H60" s="207"/>
      <c r="I60" s="303">
        <v>3</v>
      </c>
    </row>
    <row r="61" spans="1:9" x14ac:dyDescent="0.35">
      <c r="A61" s="262" t="s">
        <v>157</v>
      </c>
      <c r="B61" s="207" t="s">
        <v>98</v>
      </c>
      <c r="C61" s="207" t="s">
        <v>260</v>
      </c>
      <c r="D61" s="383"/>
      <c r="E61" s="207"/>
      <c r="F61" s="383"/>
      <c r="G61" s="383"/>
      <c r="H61" s="207"/>
      <c r="I61" s="303">
        <v>3</v>
      </c>
    </row>
    <row r="62" spans="1:9" s="123" customFormat="1" x14ac:dyDescent="0.35">
      <c r="A62" s="190" t="s">
        <v>158</v>
      </c>
      <c r="B62" s="391" t="s">
        <v>36</v>
      </c>
      <c r="C62" s="391" t="s">
        <v>934</v>
      </c>
      <c r="D62" s="384"/>
      <c r="E62" s="391"/>
      <c r="F62" s="384"/>
      <c r="G62" s="384"/>
      <c r="H62" s="391"/>
      <c r="I62" s="333">
        <v>4</v>
      </c>
    </row>
    <row r="63" spans="1:9" s="123" customFormat="1" ht="29" x14ac:dyDescent="0.35">
      <c r="A63" s="190" t="s">
        <v>159</v>
      </c>
      <c r="B63" s="391" t="s">
        <v>37</v>
      </c>
      <c r="C63" s="391" t="s">
        <v>327</v>
      </c>
      <c r="D63" s="384"/>
      <c r="E63" s="391"/>
      <c r="F63" s="384"/>
      <c r="G63" s="384"/>
      <c r="H63" s="391"/>
      <c r="I63" s="333">
        <v>0</v>
      </c>
    </row>
    <row r="64" spans="1:9" ht="29" x14ac:dyDescent="0.35">
      <c r="A64" s="262" t="s">
        <v>160</v>
      </c>
      <c r="B64" s="207" t="s">
        <v>38</v>
      </c>
      <c r="C64" s="207" t="s">
        <v>262</v>
      </c>
      <c r="D64" s="383"/>
      <c r="E64" s="207"/>
      <c r="F64" s="383"/>
      <c r="G64" s="383"/>
      <c r="H64" s="207"/>
      <c r="I64" s="303">
        <v>0</v>
      </c>
    </row>
    <row r="65" spans="1:9" s="123" customFormat="1" ht="29.5" thickBot="1" x14ac:dyDescent="0.4">
      <c r="A65" s="420" t="s">
        <v>161</v>
      </c>
      <c r="B65" s="392" t="s">
        <v>39</v>
      </c>
      <c r="C65" s="392" t="s">
        <v>328</v>
      </c>
      <c r="D65" s="385"/>
      <c r="E65" s="392"/>
      <c r="F65" s="385"/>
      <c r="G65" s="385"/>
      <c r="H65" s="392"/>
      <c r="I65" s="145">
        <v>3</v>
      </c>
    </row>
    <row r="66" spans="1:9" ht="15" thickBot="1" x14ac:dyDescent="0.4">
      <c r="A66" s="22"/>
      <c r="B66" s="23"/>
      <c r="C66" s="224"/>
      <c r="D66" s="223"/>
      <c r="E66" s="224"/>
      <c r="F66" s="223"/>
      <c r="G66" s="223"/>
      <c r="H66" s="224"/>
      <c r="I66" s="278"/>
    </row>
    <row r="67" spans="1:9" x14ac:dyDescent="0.35">
      <c r="A67" s="264" t="s">
        <v>40</v>
      </c>
      <c r="B67" s="265" t="s">
        <v>41</v>
      </c>
      <c r="C67" s="350"/>
      <c r="D67" s="266"/>
      <c r="E67" s="350"/>
      <c r="F67" s="266"/>
      <c r="G67" s="266"/>
      <c r="H67" s="350"/>
      <c r="I67" s="286">
        <f>SUM(I68:I76)/9</f>
        <v>2.6666666666666665</v>
      </c>
    </row>
    <row r="68" spans="1:9" x14ac:dyDescent="0.35">
      <c r="A68" s="267" t="s">
        <v>162</v>
      </c>
      <c r="B68" s="214" t="s">
        <v>42</v>
      </c>
      <c r="C68" s="351" t="s">
        <v>861</v>
      </c>
      <c r="D68" s="386"/>
      <c r="E68" s="351"/>
      <c r="F68" s="386"/>
      <c r="G68" s="386"/>
      <c r="H68" s="351"/>
      <c r="I68" s="304">
        <v>1</v>
      </c>
    </row>
    <row r="69" spans="1:9" x14ac:dyDescent="0.35">
      <c r="A69" s="267" t="s">
        <v>163</v>
      </c>
      <c r="B69" s="214" t="s">
        <v>99</v>
      </c>
      <c r="C69" s="351" t="s">
        <v>329</v>
      </c>
      <c r="D69" s="386"/>
      <c r="E69" s="351"/>
      <c r="F69" s="386"/>
      <c r="G69" s="386"/>
      <c r="H69" s="351"/>
      <c r="I69" s="304">
        <v>1</v>
      </c>
    </row>
    <row r="70" spans="1:9" s="123" customFormat="1" ht="29" x14ac:dyDescent="0.35">
      <c r="A70" s="338" t="s">
        <v>164</v>
      </c>
      <c r="B70" s="139" t="s">
        <v>43</v>
      </c>
      <c r="C70" s="141" t="s">
        <v>864</v>
      </c>
      <c r="D70" s="140"/>
      <c r="E70" s="141"/>
      <c r="F70" s="140"/>
      <c r="G70" s="140"/>
      <c r="H70" s="141"/>
      <c r="I70" s="142">
        <v>5</v>
      </c>
    </row>
    <row r="71" spans="1:9" x14ac:dyDescent="0.35">
      <c r="A71" s="267" t="s">
        <v>165</v>
      </c>
      <c r="B71" s="214" t="s">
        <v>44</v>
      </c>
      <c r="C71" s="351" t="s">
        <v>865</v>
      </c>
      <c r="D71" s="386"/>
      <c r="E71" s="351"/>
      <c r="F71" s="386"/>
      <c r="G71" s="386"/>
      <c r="H71" s="351"/>
      <c r="I71" s="304">
        <v>3</v>
      </c>
    </row>
    <row r="72" spans="1:9" x14ac:dyDescent="0.35">
      <c r="A72" s="267" t="s">
        <v>166</v>
      </c>
      <c r="B72" s="214" t="s">
        <v>100</v>
      </c>
      <c r="C72" s="351" t="s">
        <v>1116</v>
      </c>
      <c r="D72" s="386"/>
      <c r="E72" s="351"/>
      <c r="F72" s="386"/>
      <c r="G72" s="386"/>
      <c r="H72" s="351"/>
      <c r="I72" s="304">
        <v>1</v>
      </c>
    </row>
    <row r="73" spans="1:9" ht="29" x14ac:dyDescent="0.35">
      <c r="A73" s="267" t="s">
        <v>167</v>
      </c>
      <c r="B73" s="337" t="s">
        <v>45</v>
      </c>
      <c r="C73" s="352" t="s">
        <v>330</v>
      </c>
      <c r="D73" s="389"/>
      <c r="E73" s="352"/>
      <c r="F73" s="389"/>
      <c r="G73" s="389"/>
      <c r="H73" s="352"/>
      <c r="I73" s="390">
        <v>4</v>
      </c>
    </row>
    <row r="74" spans="1:9" s="124" customFormat="1" ht="29" x14ac:dyDescent="0.35">
      <c r="A74" s="191" t="s">
        <v>232</v>
      </c>
      <c r="B74" s="337" t="s">
        <v>233</v>
      </c>
      <c r="C74" s="352" t="s">
        <v>1091</v>
      </c>
      <c r="D74" s="393"/>
      <c r="E74" s="352"/>
      <c r="F74" s="393"/>
      <c r="G74" s="393"/>
      <c r="H74" s="352"/>
      <c r="I74" s="394">
        <v>3</v>
      </c>
    </row>
    <row r="75" spans="1:9" ht="29" x14ac:dyDescent="0.35">
      <c r="A75" s="338" t="s">
        <v>234</v>
      </c>
      <c r="B75" s="214" t="s">
        <v>235</v>
      </c>
      <c r="C75" s="352" t="s">
        <v>1091</v>
      </c>
      <c r="D75" s="389"/>
      <c r="E75" s="352"/>
      <c r="F75" s="389"/>
      <c r="G75" s="389"/>
      <c r="H75" s="352"/>
      <c r="I75" s="390">
        <v>3</v>
      </c>
    </row>
    <row r="76" spans="1:9" ht="29.5" thickBot="1" x14ac:dyDescent="0.4">
      <c r="A76" s="414" t="s">
        <v>236</v>
      </c>
      <c r="B76" s="268" t="s">
        <v>237</v>
      </c>
      <c r="C76" s="353" t="s">
        <v>1091</v>
      </c>
      <c r="D76" s="387"/>
      <c r="E76" s="353"/>
      <c r="F76" s="387"/>
      <c r="G76" s="387"/>
      <c r="H76" s="353"/>
      <c r="I76" s="388">
        <v>3</v>
      </c>
    </row>
    <row r="77" spans="1:9" ht="15" thickBot="1" x14ac:dyDescent="0.4">
      <c r="A77" s="34"/>
      <c r="B77" s="35"/>
      <c r="C77" s="240"/>
      <c r="D77" s="239"/>
      <c r="E77" s="240"/>
      <c r="F77" s="239"/>
      <c r="G77" s="239"/>
      <c r="H77" s="240"/>
      <c r="I77" s="281"/>
    </row>
    <row r="78" spans="1:9" x14ac:dyDescent="0.35">
      <c r="A78" s="269" t="s">
        <v>46</v>
      </c>
      <c r="B78" s="270" t="s">
        <v>47</v>
      </c>
      <c r="C78" s="354"/>
      <c r="D78" s="271"/>
      <c r="E78" s="354"/>
      <c r="F78" s="271"/>
      <c r="G78" s="271"/>
      <c r="H78" s="354"/>
      <c r="I78" s="287">
        <f>SUM(I79:I80)/2</f>
        <v>3</v>
      </c>
    </row>
    <row r="79" spans="1:9" x14ac:dyDescent="0.35">
      <c r="A79" s="272" t="s">
        <v>168</v>
      </c>
      <c r="B79" s="209" t="s">
        <v>213</v>
      </c>
      <c r="C79" s="209" t="s">
        <v>331</v>
      </c>
      <c r="D79" s="208"/>
      <c r="E79" s="209"/>
      <c r="F79" s="208"/>
      <c r="G79" s="208"/>
      <c r="H79" s="209"/>
      <c r="I79" s="305">
        <v>3</v>
      </c>
    </row>
    <row r="80" spans="1:9" ht="15" thickBot="1" x14ac:dyDescent="0.4">
      <c r="A80" s="419" t="s">
        <v>169</v>
      </c>
      <c r="B80" s="273" t="s">
        <v>48</v>
      </c>
      <c r="C80" s="273" t="s">
        <v>331</v>
      </c>
      <c r="D80" s="274"/>
      <c r="E80" s="273"/>
      <c r="F80" s="274"/>
      <c r="G80" s="274"/>
      <c r="H80" s="273"/>
      <c r="I80" s="306">
        <v>3</v>
      </c>
    </row>
    <row r="81" spans="1:9" ht="15" thickBot="1" x14ac:dyDescent="0.4">
      <c r="A81" s="22"/>
      <c r="B81" s="23"/>
      <c r="C81" s="224"/>
      <c r="D81" s="223"/>
      <c r="E81" s="224"/>
      <c r="F81" s="223"/>
      <c r="G81" s="223"/>
      <c r="H81" s="224"/>
      <c r="I81" s="278"/>
    </row>
    <row r="82" spans="1:9" x14ac:dyDescent="0.35">
      <c r="A82" s="216" t="s">
        <v>49</v>
      </c>
      <c r="B82" s="217" t="s">
        <v>50</v>
      </c>
      <c r="C82" s="343"/>
      <c r="D82" s="218"/>
      <c r="E82" s="343"/>
      <c r="F82" s="218"/>
      <c r="G82" s="218"/>
      <c r="H82" s="343"/>
      <c r="I82" s="288">
        <f>SUM(I83:I87)/5</f>
        <v>2</v>
      </c>
    </row>
    <row r="83" spans="1:9" x14ac:dyDescent="0.35">
      <c r="A83" s="219" t="s">
        <v>170</v>
      </c>
      <c r="B83" s="196" t="s">
        <v>214</v>
      </c>
      <c r="C83" s="196" t="s">
        <v>317</v>
      </c>
      <c r="D83" s="195"/>
      <c r="E83" s="196"/>
      <c r="F83" s="195"/>
      <c r="G83" s="195"/>
      <c r="H83" s="196"/>
      <c r="I83" s="291">
        <v>0</v>
      </c>
    </row>
    <row r="84" spans="1:9" x14ac:dyDescent="0.35">
      <c r="A84" s="219" t="s">
        <v>171</v>
      </c>
      <c r="B84" s="196" t="s">
        <v>51</v>
      </c>
      <c r="C84" s="196" t="s">
        <v>264</v>
      </c>
      <c r="D84" s="195"/>
      <c r="E84" s="196"/>
      <c r="F84" s="195"/>
      <c r="G84" s="195"/>
      <c r="H84" s="196"/>
      <c r="I84" s="291">
        <v>3</v>
      </c>
    </row>
    <row r="85" spans="1:9" x14ac:dyDescent="0.35">
      <c r="A85" s="219" t="s">
        <v>872</v>
      </c>
      <c r="B85" s="196" t="s">
        <v>52</v>
      </c>
      <c r="C85" s="196" t="s">
        <v>332</v>
      </c>
      <c r="D85" s="195"/>
      <c r="E85" s="196"/>
      <c r="F85" s="195"/>
      <c r="G85" s="195"/>
      <c r="H85" s="196"/>
      <c r="I85" s="291">
        <v>3</v>
      </c>
    </row>
    <row r="86" spans="1:9" s="123" customFormat="1" ht="29" x14ac:dyDescent="0.35">
      <c r="A86" s="136" t="s">
        <v>172</v>
      </c>
      <c r="B86" s="210" t="s">
        <v>53</v>
      </c>
      <c r="C86" s="138" t="s">
        <v>325</v>
      </c>
      <c r="D86" s="137"/>
      <c r="E86" s="138"/>
      <c r="F86" s="137"/>
      <c r="G86" s="137"/>
      <c r="H86" s="138"/>
      <c r="I86" s="334">
        <v>1</v>
      </c>
    </row>
    <row r="87" spans="1:9" ht="29.5" thickBot="1" x14ac:dyDescent="0.4">
      <c r="A87" s="418" t="s">
        <v>173</v>
      </c>
      <c r="B87" s="220" t="s">
        <v>215</v>
      </c>
      <c r="C87" s="220" t="s">
        <v>264</v>
      </c>
      <c r="D87" s="221"/>
      <c r="E87" s="220"/>
      <c r="F87" s="221"/>
      <c r="G87" s="221"/>
      <c r="H87" s="220"/>
      <c r="I87" s="292">
        <v>3</v>
      </c>
    </row>
    <row r="88" spans="1:9" ht="15" thickBot="1" x14ac:dyDescent="0.4">
      <c r="A88" s="22"/>
      <c r="B88" s="23"/>
      <c r="C88" s="224"/>
      <c r="D88" s="223"/>
      <c r="E88" s="224"/>
      <c r="F88" s="223"/>
      <c r="G88" s="223"/>
      <c r="H88" s="224"/>
      <c r="I88" s="278"/>
    </row>
    <row r="89" spans="1:9" x14ac:dyDescent="0.35">
      <c r="A89" s="225" t="s">
        <v>54</v>
      </c>
      <c r="B89" s="226" t="s">
        <v>55</v>
      </c>
      <c r="C89" s="344"/>
      <c r="D89" s="227"/>
      <c r="E89" s="344"/>
      <c r="F89" s="227"/>
      <c r="G89" s="227"/>
      <c r="H89" s="344"/>
      <c r="I89" s="279">
        <f>SUM(I90:I94)/5</f>
        <v>3.8</v>
      </c>
    </row>
    <row r="90" spans="1:9" x14ac:dyDescent="0.35">
      <c r="A90" s="228" t="s">
        <v>174</v>
      </c>
      <c r="B90" s="198" t="s">
        <v>56</v>
      </c>
      <c r="C90" s="198" t="s">
        <v>265</v>
      </c>
      <c r="D90" s="197"/>
      <c r="E90" s="198"/>
      <c r="F90" s="197"/>
      <c r="G90" s="197"/>
      <c r="H90" s="198"/>
      <c r="I90" s="293">
        <v>4</v>
      </c>
    </row>
    <row r="91" spans="1:9" x14ac:dyDescent="0.35">
      <c r="A91" s="228" t="s">
        <v>175</v>
      </c>
      <c r="B91" s="198" t="s">
        <v>101</v>
      </c>
      <c r="C91" s="198" t="s">
        <v>335</v>
      </c>
      <c r="D91" s="197"/>
      <c r="E91" s="198"/>
      <c r="F91" s="197"/>
      <c r="G91" s="197"/>
      <c r="H91" s="198"/>
      <c r="I91" s="293">
        <v>2</v>
      </c>
    </row>
    <row r="92" spans="1:9" x14ac:dyDescent="0.35">
      <c r="A92" s="228" t="s">
        <v>873</v>
      </c>
      <c r="B92" s="198" t="s">
        <v>57</v>
      </c>
      <c r="C92" s="198" t="s">
        <v>333</v>
      </c>
      <c r="D92" s="197"/>
      <c r="E92" s="198"/>
      <c r="F92" s="197"/>
      <c r="G92" s="197"/>
      <c r="H92" s="198"/>
      <c r="I92" s="293">
        <v>3</v>
      </c>
    </row>
    <row r="93" spans="1:9" s="123" customFormat="1" x14ac:dyDescent="0.35">
      <c r="A93" s="187" t="s">
        <v>176</v>
      </c>
      <c r="B93" s="188" t="s">
        <v>58</v>
      </c>
      <c r="C93" s="188" t="s">
        <v>334</v>
      </c>
      <c r="D93" s="189"/>
      <c r="E93" s="188"/>
      <c r="F93" s="189"/>
      <c r="G93" s="189"/>
      <c r="H93" s="188"/>
      <c r="I93" s="327">
        <v>5</v>
      </c>
    </row>
    <row r="94" spans="1:9" ht="15" thickBot="1" x14ac:dyDescent="0.4">
      <c r="A94" s="416" t="s">
        <v>177</v>
      </c>
      <c r="B94" s="229" t="s">
        <v>59</v>
      </c>
      <c r="C94" s="229" t="s">
        <v>273</v>
      </c>
      <c r="D94" s="230"/>
      <c r="E94" s="229"/>
      <c r="F94" s="230"/>
      <c r="G94" s="230"/>
      <c r="H94" s="229"/>
      <c r="I94" s="294">
        <v>5</v>
      </c>
    </row>
    <row r="95" spans="1:9" ht="15" thickBot="1" x14ac:dyDescent="0.4">
      <c r="A95" s="22"/>
      <c r="B95" s="23"/>
      <c r="C95" s="224"/>
      <c r="D95" s="223"/>
      <c r="E95" s="224"/>
      <c r="F95" s="223"/>
      <c r="G95" s="223"/>
      <c r="H95" s="224"/>
      <c r="I95" s="278"/>
    </row>
    <row r="96" spans="1:9" x14ac:dyDescent="0.35">
      <c r="A96" s="233" t="s">
        <v>60</v>
      </c>
      <c r="B96" s="234" t="s">
        <v>220</v>
      </c>
      <c r="C96" s="345"/>
      <c r="D96" s="235"/>
      <c r="E96" s="345"/>
      <c r="F96" s="235"/>
      <c r="G96" s="235"/>
      <c r="H96" s="345"/>
      <c r="I96" s="280">
        <f>SUM(I97:I112)/16</f>
        <v>0</v>
      </c>
    </row>
    <row r="97" spans="1:9" ht="29" x14ac:dyDescent="0.35">
      <c r="A97" s="236" t="s">
        <v>178</v>
      </c>
      <c r="B97" s="200" t="s">
        <v>216</v>
      </c>
      <c r="C97" s="200"/>
      <c r="D97" s="199"/>
      <c r="E97" s="200"/>
      <c r="F97" s="199"/>
      <c r="G97" s="199"/>
      <c r="H97" s="200"/>
      <c r="I97" s="295">
        <v>0</v>
      </c>
    </row>
    <row r="98" spans="1:9" ht="29" x14ac:dyDescent="0.35">
      <c r="A98" s="236" t="s">
        <v>179</v>
      </c>
      <c r="B98" s="200" t="s">
        <v>217</v>
      </c>
      <c r="C98" s="200"/>
      <c r="D98" s="199"/>
      <c r="E98" s="200"/>
      <c r="F98" s="199"/>
      <c r="G98" s="199"/>
      <c r="H98" s="200"/>
      <c r="I98" s="295">
        <v>0</v>
      </c>
    </row>
    <row r="99" spans="1:9" x14ac:dyDescent="0.35">
      <c r="A99" s="236" t="s">
        <v>180</v>
      </c>
      <c r="B99" s="200" t="s">
        <v>218</v>
      </c>
      <c r="C99" s="200"/>
      <c r="D99" s="199"/>
      <c r="E99" s="200"/>
      <c r="F99" s="199"/>
      <c r="G99" s="199"/>
      <c r="H99" s="200"/>
      <c r="I99" s="295">
        <v>0</v>
      </c>
    </row>
    <row r="100" spans="1:9" x14ac:dyDescent="0.35">
      <c r="A100" s="236" t="s">
        <v>181</v>
      </c>
      <c r="B100" s="200" t="s">
        <v>219</v>
      </c>
      <c r="C100" s="200"/>
      <c r="D100" s="199"/>
      <c r="E100" s="200"/>
      <c r="F100" s="199"/>
      <c r="G100" s="199"/>
      <c r="H100" s="200"/>
      <c r="I100" s="295">
        <v>0</v>
      </c>
    </row>
    <row r="101" spans="1:9" x14ac:dyDescent="0.35">
      <c r="A101" s="236" t="s">
        <v>182</v>
      </c>
      <c r="B101" s="200" t="s">
        <v>221</v>
      </c>
      <c r="C101" s="200"/>
      <c r="D101" s="199"/>
      <c r="E101" s="200"/>
      <c r="F101" s="199"/>
      <c r="G101" s="199"/>
      <c r="H101" s="200"/>
      <c r="I101" s="295">
        <v>0</v>
      </c>
    </row>
    <row r="102" spans="1:9" x14ac:dyDescent="0.35">
      <c r="A102" s="236" t="s">
        <v>183</v>
      </c>
      <c r="B102" s="200" t="s">
        <v>61</v>
      </c>
      <c r="C102" s="200"/>
      <c r="D102" s="199"/>
      <c r="E102" s="200"/>
      <c r="F102" s="199"/>
      <c r="G102" s="199"/>
      <c r="H102" s="200"/>
      <c r="I102" s="295">
        <v>0</v>
      </c>
    </row>
    <row r="103" spans="1:9" x14ac:dyDescent="0.35">
      <c r="A103" s="236" t="s">
        <v>184</v>
      </c>
      <c r="B103" s="200" t="s">
        <v>222</v>
      </c>
      <c r="C103" s="200"/>
      <c r="D103" s="199"/>
      <c r="E103" s="200"/>
      <c r="F103" s="199"/>
      <c r="G103" s="199"/>
      <c r="H103" s="200"/>
      <c r="I103" s="295">
        <v>0</v>
      </c>
    </row>
    <row r="104" spans="1:9" x14ac:dyDescent="0.35">
      <c r="A104" s="236" t="s">
        <v>185</v>
      </c>
      <c r="B104" s="200" t="s">
        <v>62</v>
      </c>
      <c r="C104" s="200"/>
      <c r="D104" s="199"/>
      <c r="E104" s="200"/>
      <c r="F104" s="199"/>
      <c r="G104" s="199"/>
      <c r="H104" s="200"/>
      <c r="I104" s="295">
        <v>0</v>
      </c>
    </row>
    <row r="105" spans="1:9" x14ac:dyDescent="0.35">
      <c r="A105" s="236" t="s">
        <v>186</v>
      </c>
      <c r="B105" s="200" t="s">
        <v>63</v>
      </c>
      <c r="C105" s="200"/>
      <c r="D105" s="199"/>
      <c r="E105" s="200"/>
      <c r="F105" s="199"/>
      <c r="G105" s="199"/>
      <c r="H105" s="200"/>
      <c r="I105" s="295">
        <v>0</v>
      </c>
    </row>
    <row r="106" spans="1:9" x14ac:dyDescent="0.35">
      <c r="A106" s="236" t="s">
        <v>187</v>
      </c>
      <c r="B106" s="200" t="s">
        <v>64</v>
      </c>
      <c r="C106" s="200"/>
      <c r="D106" s="199"/>
      <c r="E106" s="200"/>
      <c r="F106" s="199"/>
      <c r="G106" s="199"/>
      <c r="H106" s="200"/>
      <c r="I106" s="295">
        <v>0</v>
      </c>
    </row>
    <row r="107" spans="1:9" x14ac:dyDescent="0.35">
      <c r="A107" s="236" t="s">
        <v>188</v>
      </c>
      <c r="B107" s="200" t="s">
        <v>65</v>
      </c>
      <c r="C107" s="200"/>
      <c r="D107" s="199"/>
      <c r="E107" s="200"/>
      <c r="F107" s="199"/>
      <c r="G107" s="199"/>
      <c r="H107" s="200"/>
      <c r="I107" s="295">
        <v>0</v>
      </c>
    </row>
    <row r="108" spans="1:9" x14ac:dyDescent="0.35">
      <c r="A108" s="236" t="s">
        <v>189</v>
      </c>
      <c r="B108" s="200" t="s">
        <v>95</v>
      </c>
      <c r="C108" s="200"/>
      <c r="D108" s="199"/>
      <c r="E108" s="200"/>
      <c r="F108" s="199"/>
      <c r="G108" s="199"/>
      <c r="H108" s="200"/>
      <c r="I108" s="295">
        <v>0</v>
      </c>
    </row>
    <row r="109" spans="1:9" x14ac:dyDescent="0.35">
      <c r="A109" s="236" t="s">
        <v>190</v>
      </c>
      <c r="B109" s="200" t="s">
        <v>66</v>
      </c>
      <c r="C109" s="200"/>
      <c r="D109" s="199"/>
      <c r="E109" s="200"/>
      <c r="F109" s="199"/>
      <c r="G109" s="199"/>
      <c r="H109" s="200"/>
      <c r="I109" s="295">
        <v>0</v>
      </c>
    </row>
    <row r="110" spans="1:9" x14ac:dyDescent="0.35">
      <c r="A110" s="236" t="s">
        <v>191</v>
      </c>
      <c r="B110" s="200" t="s">
        <v>67</v>
      </c>
      <c r="C110" s="200"/>
      <c r="D110" s="199"/>
      <c r="E110" s="200"/>
      <c r="F110" s="199"/>
      <c r="G110" s="199"/>
      <c r="H110" s="200"/>
      <c r="I110" s="295">
        <v>0</v>
      </c>
    </row>
    <row r="111" spans="1:9" x14ac:dyDescent="0.35">
      <c r="A111" s="236" t="s">
        <v>192</v>
      </c>
      <c r="B111" s="200" t="s">
        <v>68</v>
      </c>
      <c r="C111" s="200"/>
      <c r="D111" s="199"/>
      <c r="E111" s="200"/>
      <c r="F111" s="199"/>
      <c r="G111" s="199"/>
      <c r="H111" s="200"/>
      <c r="I111" s="295">
        <v>0</v>
      </c>
    </row>
    <row r="112" spans="1:9" ht="15" thickBot="1" x14ac:dyDescent="0.4">
      <c r="A112" s="413" t="s">
        <v>193</v>
      </c>
      <c r="B112" s="237" t="s">
        <v>69</v>
      </c>
      <c r="C112" s="237"/>
      <c r="D112" s="238"/>
      <c r="E112" s="237"/>
      <c r="F112" s="238"/>
      <c r="G112" s="238"/>
      <c r="H112" s="237"/>
      <c r="I112" s="296">
        <v>0</v>
      </c>
    </row>
    <row r="113" spans="1:10" ht="15" thickBot="1" x14ac:dyDescent="0.4">
      <c r="A113" s="22"/>
      <c r="B113" s="23"/>
      <c r="C113" s="224"/>
      <c r="D113" s="223"/>
      <c r="E113" s="224"/>
      <c r="F113" s="223"/>
      <c r="G113" s="223"/>
      <c r="H113" s="224"/>
      <c r="I113" s="278"/>
    </row>
    <row r="114" spans="1:10" x14ac:dyDescent="0.35">
      <c r="A114" s="241" t="s">
        <v>70</v>
      </c>
      <c r="B114" s="242" t="s">
        <v>85</v>
      </c>
      <c r="C114" s="346"/>
      <c r="D114" s="243"/>
      <c r="E114" s="346"/>
      <c r="F114" s="243"/>
      <c r="G114" s="243"/>
      <c r="H114" s="346"/>
      <c r="I114" s="282">
        <f>SUM(I115:I118)/4</f>
        <v>5</v>
      </c>
    </row>
    <row r="115" spans="1:10" ht="58" x14ac:dyDescent="0.35">
      <c r="A115" s="244" t="s">
        <v>194</v>
      </c>
      <c r="B115" s="202" t="s">
        <v>229</v>
      </c>
      <c r="C115" s="202"/>
      <c r="D115" s="201"/>
      <c r="E115" s="202"/>
      <c r="F115" s="201"/>
      <c r="G115" s="201"/>
      <c r="H115" s="202"/>
      <c r="I115" s="297">
        <v>5</v>
      </c>
    </row>
    <row r="116" spans="1:10" ht="58" x14ac:dyDescent="0.35">
      <c r="A116" s="244" t="s">
        <v>195</v>
      </c>
      <c r="B116" s="202" t="s">
        <v>230</v>
      </c>
      <c r="C116" s="202"/>
      <c r="D116" s="201"/>
      <c r="E116" s="202"/>
      <c r="F116" s="201"/>
      <c r="G116" s="201"/>
      <c r="H116" s="202"/>
      <c r="I116" s="297">
        <v>5</v>
      </c>
    </row>
    <row r="117" spans="1:10" x14ac:dyDescent="0.35">
      <c r="A117" s="244" t="s">
        <v>196</v>
      </c>
      <c r="B117" s="202" t="s">
        <v>71</v>
      </c>
      <c r="C117" s="202"/>
      <c r="D117" s="201"/>
      <c r="E117" s="202"/>
      <c r="F117" s="201"/>
      <c r="G117" s="201"/>
      <c r="H117" s="202"/>
      <c r="I117" s="297">
        <v>5</v>
      </c>
    </row>
    <row r="118" spans="1:10" ht="29.5" thickBot="1" x14ac:dyDescent="0.4">
      <c r="A118" s="411" t="s">
        <v>197</v>
      </c>
      <c r="B118" s="245" t="s">
        <v>231</v>
      </c>
      <c r="C118" s="245"/>
      <c r="D118" s="246"/>
      <c r="E118" s="245"/>
      <c r="F118" s="246"/>
      <c r="G118" s="246"/>
      <c r="H118" s="245"/>
      <c r="I118" s="298">
        <v>5</v>
      </c>
    </row>
    <row r="119" spans="1:10" ht="15" thickBot="1" x14ac:dyDescent="0.4">
      <c r="A119" s="22"/>
      <c r="B119" s="23"/>
      <c r="C119" s="224"/>
      <c r="D119" s="223"/>
      <c r="E119" s="224"/>
      <c r="F119" s="223"/>
      <c r="G119" s="223"/>
      <c r="H119" s="224"/>
      <c r="I119" s="278"/>
    </row>
    <row r="120" spans="1:10" x14ac:dyDescent="0.35">
      <c r="A120" s="247" t="s">
        <v>72</v>
      </c>
      <c r="B120" s="248" t="s">
        <v>73</v>
      </c>
      <c r="C120" s="347"/>
      <c r="D120" s="249"/>
      <c r="E120" s="347"/>
      <c r="F120" s="249"/>
      <c r="G120" s="249"/>
      <c r="H120" s="347"/>
      <c r="I120" s="283">
        <f>SUM(I121:I123)/3</f>
        <v>2</v>
      </c>
    </row>
    <row r="121" spans="1:10" x14ac:dyDescent="0.35">
      <c r="A121" s="250" t="s">
        <v>198</v>
      </c>
      <c r="B121" s="583" t="s">
        <v>238</v>
      </c>
      <c r="C121" s="204" t="s">
        <v>974</v>
      </c>
      <c r="D121" s="203"/>
      <c r="E121" s="204"/>
      <c r="F121" s="203"/>
      <c r="G121" s="203"/>
      <c r="H121" s="204"/>
      <c r="I121" s="299">
        <v>2</v>
      </c>
    </row>
    <row r="122" spans="1:10" x14ac:dyDescent="0.35">
      <c r="A122" s="250" t="s">
        <v>199</v>
      </c>
      <c r="B122" s="583" t="s">
        <v>239</v>
      </c>
      <c r="C122" s="204" t="s">
        <v>336</v>
      </c>
      <c r="D122" s="203"/>
      <c r="E122" s="204"/>
      <c r="F122" s="203"/>
      <c r="G122" s="203"/>
      <c r="H122" s="204"/>
      <c r="I122" s="299">
        <v>3</v>
      </c>
    </row>
    <row r="123" spans="1:10" ht="29.5" thickBot="1" x14ac:dyDescent="0.4">
      <c r="A123" s="412" t="s">
        <v>200</v>
      </c>
      <c r="B123" s="584" t="s">
        <v>240</v>
      </c>
      <c r="C123" s="251" t="s">
        <v>276</v>
      </c>
      <c r="D123" s="252"/>
      <c r="E123" s="251"/>
      <c r="F123" s="252"/>
      <c r="G123" s="252"/>
      <c r="H123" s="251"/>
      <c r="I123" s="300">
        <v>1</v>
      </c>
    </row>
    <row r="125" spans="1:10" ht="15" thickBot="1" x14ac:dyDescent="0.4">
      <c r="B125" s="3"/>
      <c r="C125" s="211"/>
    </row>
    <row r="126" spans="1:10" ht="15.5" thickTop="1" thickBot="1" x14ac:dyDescent="0.4">
      <c r="B126" s="395" t="s">
        <v>84</v>
      </c>
      <c r="C126" s="615" t="s">
        <v>1117</v>
      </c>
      <c r="D126" s="616"/>
      <c r="E126" s="616"/>
      <c r="F126" s="616"/>
      <c r="G126" s="616"/>
      <c r="H126" s="616"/>
      <c r="I126" s="617"/>
      <c r="J126" s="4"/>
    </row>
    <row r="127" spans="1:10" ht="15" thickTop="1" x14ac:dyDescent="0.35">
      <c r="C127" s="618"/>
      <c r="D127" s="619"/>
      <c r="E127" s="619"/>
      <c r="F127" s="619"/>
      <c r="G127" s="619"/>
      <c r="H127" s="619"/>
      <c r="I127" s="620"/>
      <c r="J127" s="4"/>
    </row>
    <row r="128" spans="1:10" ht="15" thickBot="1" x14ac:dyDescent="0.4">
      <c r="C128" s="621"/>
      <c r="D128" s="622"/>
      <c r="E128" s="622"/>
      <c r="F128" s="622"/>
      <c r="G128" s="622"/>
      <c r="H128" s="622"/>
      <c r="I128" s="623"/>
      <c r="J128" s="4"/>
    </row>
    <row r="129" spans="3:10" customFormat="1" ht="15" thickTop="1" x14ac:dyDescent="0.35">
      <c r="C129" s="193"/>
      <c r="D129" s="193"/>
      <c r="E129" s="193"/>
      <c r="F129" s="193"/>
      <c r="G129" s="193"/>
      <c r="H129" s="194"/>
      <c r="I129" s="290"/>
      <c r="J129" s="4"/>
    </row>
    <row r="130" spans="3:10" customFormat="1" x14ac:dyDescent="0.35">
      <c r="C130" s="193"/>
      <c r="D130" s="193"/>
      <c r="E130" s="193"/>
      <c r="F130" s="193"/>
      <c r="G130" s="193"/>
      <c r="H130" s="194"/>
      <c r="I130" s="290"/>
      <c r="J130" s="4"/>
    </row>
    <row r="131" spans="3:10" customFormat="1" x14ac:dyDescent="0.35">
      <c r="C131" s="193"/>
      <c r="D131" s="193"/>
      <c r="E131" s="193"/>
      <c r="F131" s="193"/>
      <c r="G131" s="193"/>
      <c r="H131" s="194"/>
      <c r="I131" s="290"/>
      <c r="J131" s="4"/>
    </row>
    <row r="132" spans="3:10" customFormat="1" x14ac:dyDescent="0.35">
      <c r="C132" s="193"/>
      <c r="D132" s="193"/>
      <c r="E132" s="193"/>
      <c r="F132" s="193"/>
      <c r="G132" s="193"/>
      <c r="H132" s="194"/>
      <c r="I132" s="290"/>
    </row>
    <row r="133" spans="3:10" customFormat="1" x14ac:dyDescent="0.35">
      <c r="C133" s="193"/>
      <c r="D133" s="193"/>
      <c r="E133" s="193"/>
      <c r="F133" s="193"/>
      <c r="G133" s="193"/>
      <c r="H133" s="194"/>
      <c r="I133" s="290"/>
    </row>
    <row r="134" spans="3:10" customFormat="1" x14ac:dyDescent="0.35">
      <c r="C134" s="193"/>
      <c r="D134" s="193"/>
      <c r="E134" s="193"/>
      <c r="F134" s="193"/>
      <c r="G134" s="193"/>
      <c r="H134" s="194"/>
      <c r="I134" s="290"/>
    </row>
    <row r="135" spans="3:10" customFormat="1" x14ac:dyDescent="0.35">
      <c r="C135" s="193"/>
      <c r="D135" s="193"/>
      <c r="E135" s="193"/>
      <c r="F135" s="193"/>
      <c r="G135" s="193"/>
      <c r="H135" s="194"/>
      <c r="I135" s="290"/>
    </row>
    <row r="136" spans="3:10" customFormat="1" x14ac:dyDescent="0.35">
      <c r="C136" s="193"/>
      <c r="D136" s="193"/>
      <c r="E136" s="193"/>
      <c r="F136" s="193"/>
      <c r="G136" s="193"/>
      <c r="H136" s="194"/>
      <c r="I136" s="290"/>
    </row>
    <row r="137" spans="3:10" customFormat="1" x14ac:dyDescent="0.35">
      <c r="C137" s="193"/>
      <c r="D137" s="193"/>
      <c r="E137" s="193"/>
      <c r="F137" s="193"/>
      <c r="G137" s="193"/>
      <c r="H137" s="194"/>
      <c r="I137" s="290"/>
    </row>
    <row r="138" spans="3:10" customFormat="1" x14ac:dyDescent="0.35">
      <c r="C138" s="193"/>
      <c r="D138" s="193"/>
      <c r="E138" s="193"/>
      <c r="F138" s="193"/>
      <c r="G138" s="193"/>
      <c r="H138" s="194"/>
      <c r="I138" s="290"/>
    </row>
    <row r="139" spans="3:10" customFormat="1" x14ac:dyDescent="0.35">
      <c r="C139" s="193"/>
      <c r="D139" s="193"/>
      <c r="E139" s="193"/>
      <c r="F139" s="193"/>
      <c r="G139" s="193"/>
      <c r="H139" s="194"/>
      <c r="I139" s="290"/>
    </row>
    <row r="140" spans="3:10" customFormat="1" x14ac:dyDescent="0.35">
      <c r="C140" s="193"/>
      <c r="D140" s="193"/>
      <c r="E140" s="193"/>
      <c r="F140" s="193"/>
      <c r="G140" s="193"/>
      <c r="H140" s="194"/>
      <c r="I140" s="290"/>
    </row>
    <row r="141" spans="3:10" customFormat="1" x14ac:dyDescent="0.35">
      <c r="C141" s="193"/>
      <c r="D141" s="193"/>
      <c r="E141" s="193"/>
      <c r="F141" s="193"/>
      <c r="G141" s="193"/>
      <c r="H141" s="194"/>
      <c r="I141" s="290"/>
    </row>
    <row r="142" spans="3:10" customFormat="1" x14ac:dyDescent="0.35">
      <c r="C142" s="193"/>
      <c r="D142" s="193"/>
      <c r="E142" s="193"/>
      <c r="F142" s="193"/>
      <c r="G142" s="193"/>
      <c r="H142" s="194"/>
      <c r="I142" s="290"/>
    </row>
    <row r="143" spans="3:10" customFormat="1" x14ac:dyDescent="0.35">
      <c r="C143" s="193"/>
      <c r="D143" s="193"/>
      <c r="E143" s="193"/>
      <c r="F143" s="193"/>
      <c r="G143" s="193"/>
      <c r="H143" s="194"/>
      <c r="I143" s="289"/>
    </row>
  </sheetData>
  <mergeCells count="1">
    <mergeCell ref="C126:I128"/>
  </mergeCells>
  <pageMargins left="0.70866141732283472" right="0.70866141732283472" top="0.74803149606299213" bottom="0.74803149606299213" header="0.31496062992125984" footer="0.31496062992125984"/>
  <pageSetup scale="75" fitToHeight="0"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election activeCell="B1" sqref="B1"/>
    </sheetView>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5">
      <c r="A1" s="91"/>
      <c r="B1" s="92" t="s">
        <v>1100</v>
      </c>
      <c r="C1" s="93" t="s">
        <v>103</v>
      </c>
      <c r="F1" s="60" t="s">
        <v>104</v>
      </c>
      <c r="G1" s="94" t="s">
        <v>110</v>
      </c>
      <c r="H1" s="60" t="s">
        <v>105</v>
      </c>
      <c r="I1" s="60" t="s">
        <v>106</v>
      </c>
      <c r="J1" s="60" t="s">
        <v>107</v>
      </c>
      <c r="K1" s="94" t="s">
        <v>109</v>
      </c>
    </row>
    <row r="2" spans="1:11" ht="15" x14ac:dyDescent="0.2">
      <c r="A2" s="98"/>
      <c r="B2" s="99" t="s">
        <v>88</v>
      </c>
      <c r="C2" s="100" t="str">
        <f>'C. Clearwater'!C3</f>
        <v>Clearwater-Wells Gray</v>
      </c>
    </row>
    <row r="3" spans="1:11" ht="15" x14ac:dyDescent="0.2">
      <c r="A3" s="98"/>
      <c r="B3" s="99" t="s">
        <v>89</v>
      </c>
      <c r="C3" s="318" t="str">
        <f>'C. Clearwater'!C4</f>
        <v>Clearwater</v>
      </c>
      <c r="E3" s="102" t="s">
        <v>116</v>
      </c>
      <c r="F3" s="102" t="s">
        <v>111</v>
      </c>
      <c r="G3" s="102" t="s">
        <v>117</v>
      </c>
      <c r="H3" s="102" t="s">
        <v>112</v>
      </c>
      <c r="I3" s="102" t="s">
        <v>113</v>
      </c>
      <c r="J3" s="102" t="s">
        <v>114</v>
      </c>
      <c r="K3" s="102" t="s">
        <v>441</v>
      </c>
    </row>
    <row r="4" spans="1:11" ht="15" x14ac:dyDescent="0.2">
      <c r="A4" s="98"/>
      <c r="B4" s="99" t="s">
        <v>87</v>
      </c>
      <c r="C4" s="318" t="str">
        <f>'C. Clearwater'!C5</f>
        <v>Kamloops</v>
      </c>
      <c r="E4" s="103"/>
      <c r="F4" s="146">
        <f>C51</f>
        <v>0.5</v>
      </c>
      <c r="G4" s="146">
        <f>(C40+C57+C45+C95)/4</f>
        <v>1.0714285714285714</v>
      </c>
      <c r="H4" s="146">
        <f>C34</f>
        <v>1.5</v>
      </c>
      <c r="I4" s="146">
        <f>C66</f>
        <v>2.6666666666666665</v>
      </c>
      <c r="J4" s="146">
        <f>(C9+C25+C113)/3</f>
        <v>2.3095238095238098</v>
      </c>
      <c r="K4" s="146">
        <f>(C77+C81+C88+C119)/4</f>
        <v>2.7</v>
      </c>
    </row>
    <row r="5" spans="1:11" ht="15" x14ac:dyDescent="0.2">
      <c r="A5" s="98"/>
      <c r="B5" s="101" t="s">
        <v>5</v>
      </c>
      <c r="C5" s="318" t="str">
        <f>'C. Clearwater'!C6</f>
        <v>Mahood Lake, 092P16</v>
      </c>
    </row>
    <row r="6" spans="1:11" ht="15" x14ac:dyDescent="0.2">
      <c r="A6" s="98"/>
      <c r="B6" s="101" t="s">
        <v>6</v>
      </c>
      <c r="C6" s="318" t="str">
        <f>'C. Clearwater'!C7</f>
        <v>92P.100</v>
      </c>
    </row>
    <row r="7" spans="1:11" ht="15" x14ac:dyDescent="0.2">
      <c r="A7" s="6"/>
      <c r="B7" s="8"/>
      <c r="C7" s="7"/>
    </row>
    <row r="8" spans="1:11" ht="20.149999999999999" thickBot="1" x14ac:dyDescent="0.3">
      <c r="A8" s="6"/>
      <c r="B8" s="125" t="str">
        <f>'C. Clearwater'!C3</f>
        <v>Clearwater-Wells Gray</v>
      </c>
      <c r="C8" s="7"/>
    </row>
    <row r="9" spans="1:11" ht="15" x14ac:dyDescent="0.2">
      <c r="A9" s="18" t="s">
        <v>7</v>
      </c>
      <c r="B9" s="19" t="s">
        <v>206</v>
      </c>
      <c r="C9" s="82">
        <f>'C. Clearwater'!I10</f>
        <v>1.5</v>
      </c>
    </row>
    <row r="10" spans="1:11" ht="15" x14ac:dyDescent="0.25">
      <c r="A10" s="20" t="s">
        <v>119</v>
      </c>
      <c r="B10" s="5" t="s">
        <v>94</v>
      </c>
      <c r="C10" s="65">
        <f>'C. Clearwater'!I11</f>
        <v>5</v>
      </c>
    </row>
    <row r="11" spans="1:11" ht="15" x14ac:dyDescent="0.25">
      <c r="A11" s="20" t="s">
        <v>120</v>
      </c>
      <c r="B11" s="5" t="s">
        <v>8</v>
      </c>
      <c r="C11" s="291">
        <f>'C. Clearwater'!I12</f>
        <v>0</v>
      </c>
    </row>
    <row r="12" spans="1:11" ht="15" x14ac:dyDescent="0.25">
      <c r="A12" s="20" t="s">
        <v>121</v>
      </c>
      <c r="B12" s="5" t="s">
        <v>224</v>
      </c>
      <c r="C12" s="291">
        <f>'C. Clearwater'!I13</f>
        <v>0</v>
      </c>
    </row>
    <row r="13" spans="1:11" ht="15" x14ac:dyDescent="0.25">
      <c r="A13" s="20" t="s">
        <v>122</v>
      </c>
      <c r="B13" s="5" t="s">
        <v>92</v>
      </c>
      <c r="C13" s="291">
        <f>'C. Clearwater'!I14</f>
        <v>0</v>
      </c>
    </row>
    <row r="14" spans="1:11" ht="15" x14ac:dyDescent="0.25">
      <c r="A14" s="20" t="s">
        <v>123</v>
      </c>
      <c r="B14" s="5" t="s">
        <v>91</v>
      </c>
      <c r="C14" s="291">
        <f>'C. Clearwater'!I15</f>
        <v>0</v>
      </c>
    </row>
    <row r="15" spans="1:11" ht="15" x14ac:dyDescent="0.25">
      <c r="A15" s="20" t="s">
        <v>124</v>
      </c>
      <c r="B15" s="5" t="s">
        <v>93</v>
      </c>
      <c r="C15" s="291">
        <f>'C. Clearwater'!I16</f>
        <v>0</v>
      </c>
    </row>
    <row r="16" spans="1:11" ht="15" x14ac:dyDescent="0.25">
      <c r="A16" s="20" t="s">
        <v>125</v>
      </c>
      <c r="B16" s="5" t="s">
        <v>203</v>
      </c>
      <c r="C16" s="291">
        <f>'C. Clearwater'!I17</f>
        <v>0</v>
      </c>
    </row>
    <row r="17" spans="1:3" ht="15" x14ac:dyDescent="0.25">
      <c r="A17" s="20" t="s">
        <v>126</v>
      </c>
      <c r="B17" s="5" t="s">
        <v>9</v>
      </c>
      <c r="C17" s="291">
        <f>'C. Clearwater'!I18</f>
        <v>0</v>
      </c>
    </row>
    <row r="18" spans="1:3" ht="15" x14ac:dyDescent="0.25">
      <c r="A18" s="20" t="s">
        <v>127</v>
      </c>
      <c r="B18" s="5" t="s">
        <v>10</v>
      </c>
      <c r="C18" s="291">
        <f>'C. Clearwater'!I19</f>
        <v>5</v>
      </c>
    </row>
    <row r="19" spans="1:3" ht="15" x14ac:dyDescent="0.25">
      <c r="A19" s="20" t="s">
        <v>128</v>
      </c>
      <c r="B19" s="5" t="s">
        <v>96</v>
      </c>
      <c r="C19" s="291">
        <f>'C. Clearwater'!I20</f>
        <v>5</v>
      </c>
    </row>
    <row r="20" spans="1:3" x14ac:dyDescent="0.35">
      <c r="A20" s="20" t="s">
        <v>129</v>
      </c>
      <c r="B20" s="5" t="s">
        <v>225</v>
      </c>
      <c r="C20" s="291">
        <f>'C. Clearwater'!I21</f>
        <v>0</v>
      </c>
    </row>
    <row r="21" spans="1:3" x14ac:dyDescent="0.35">
      <c r="A21" s="20" t="s">
        <v>130</v>
      </c>
      <c r="B21" s="5" t="s">
        <v>204</v>
      </c>
      <c r="C21" s="291">
        <f>'C. Clearwater'!I22</f>
        <v>3</v>
      </c>
    </row>
    <row r="22" spans="1:3" x14ac:dyDescent="0.35">
      <c r="A22" s="20" t="s">
        <v>131</v>
      </c>
      <c r="B22" s="5" t="s">
        <v>90</v>
      </c>
      <c r="C22" s="291">
        <f>'C. Clearwater'!I23</f>
        <v>0</v>
      </c>
    </row>
    <row r="23" spans="1:3" ht="29.5" thickBot="1" x14ac:dyDescent="0.4">
      <c r="A23" s="105" t="s">
        <v>132</v>
      </c>
      <c r="B23" s="106" t="s">
        <v>226</v>
      </c>
      <c r="C23" s="291">
        <f>'C. Clearwater'!I24</f>
        <v>3</v>
      </c>
    </row>
    <row r="24" spans="1:3" ht="15" thickBot="1" x14ac:dyDescent="0.4">
      <c r="A24" s="24"/>
      <c r="B24" s="25"/>
      <c r="C24" s="63"/>
    </row>
    <row r="25" spans="1:3" x14ac:dyDescent="0.35">
      <c r="A25" s="26" t="s">
        <v>11</v>
      </c>
      <c r="B25" s="27" t="s">
        <v>12</v>
      </c>
      <c r="C25" s="83">
        <f>'C. Clearwater'!I26</f>
        <v>0.42857142857142855</v>
      </c>
    </row>
    <row r="26" spans="1:3" x14ac:dyDescent="0.35">
      <c r="A26" s="28" t="s">
        <v>133</v>
      </c>
      <c r="B26" s="9" t="s">
        <v>13</v>
      </c>
      <c r="C26" s="67">
        <f>'C. Clearwater'!I27</f>
        <v>1</v>
      </c>
    </row>
    <row r="27" spans="1:3" x14ac:dyDescent="0.35">
      <c r="A27" s="28" t="s">
        <v>134</v>
      </c>
      <c r="B27" s="9" t="s">
        <v>205</v>
      </c>
      <c r="C27" s="67">
        <f>'C. Clearwater'!I28</f>
        <v>0</v>
      </c>
    </row>
    <row r="28" spans="1:3" x14ac:dyDescent="0.35">
      <c r="A28" s="28" t="s">
        <v>135</v>
      </c>
      <c r="B28" s="9" t="s">
        <v>14</v>
      </c>
      <c r="C28" s="67">
        <f>'C. Clearwater'!I29</f>
        <v>0</v>
      </c>
    </row>
    <row r="29" spans="1:3" x14ac:dyDescent="0.35">
      <c r="A29" s="28" t="s">
        <v>136</v>
      </c>
      <c r="B29" s="9" t="s">
        <v>15</v>
      </c>
      <c r="C29" s="67">
        <f>'C. Clearwater'!I30</f>
        <v>1</v>
      </c>
    </row>
    <row r="30" spans="1:3" x14ac:dyDescent="0.35">
      <c r="A30" s="28" t="s">
        <v>137</v>
      </c>
      <c r="B30" s="9" t="s">
        <v>16</v>
      </c>
      <c r="C30" s="67">
        <f>'C. Clearwater'!I31</f>
        <v>1</v>
      </c>
    </row>
    <row r="31" spans="1:3" ht="29" x14ac:dyDescent="0.35">
      <c r="A31" s="108" t="s">
        <v>138</v>
      </c>
      <c r="B31" s="109" t="s">
        <v>207</v>
      </c>
      <c r="C31" s="67">
        <f>'C. Clearwater'!I32</f>
        <v>0</v>
      </c>
    </row>
    <row r="32" spans="1:3" ht="15" thickBot="1" x14ac:dyDescent="0.4">
      <c r="A32" s="28" t="s">
        <v>139</v>
      </c>
      <c r="B32" s="29" t="s">
        <v>17</v>
      </c>
      <c r="C32" s="68">
        <f>'C. Clearwater'!I33</f>
        <v>0</v>
      </c>
    </row>
    <row r="33" spans="1:3" ht="15" thickBot="1" x14ac:dyDescent="0.4">
      <c r="A33" s="24"/>
      <c r="B33" s="25"/>
      <c r="C33" s="63"/>
    </row>
    <row r="34" spans="1:3" x14ac:dyDescent="0.35">
      <c r="A34" s="30" t="s">
        <v>18</v>
      </c>
      <c r="B34" s="31" t="s">
        <v>19</v>
      </c>
      <c r="C34" s="84">
        <f>'C. Clearwater'!I35</f>
        <v>1.5</v>
      </c>
    </row>
    <row r="35" spans="1:3" x14ac:dyDescent="0.35">
      <c r="A35" s="32" t="s">
        <v>140</v>
      </c>
      <c r="B35" s="10" t="s">
        <v>97</v>
      </c>
      <c r="C35" s="69">
        <f>'C. Clearwater'!I36</f>
        <v>0</v>
      </c>
    </row>
    <row r="36" spans="1:3" x14ac:dyDescent="0.35">
      <c r="A36" s="32" t="s">
        <v>141</v>
      </c>
      <c r="B36" s="10" t="s">
        <v>20</v>
      </c>
      <c r="C36" s="69">
        <f>'C. Clearwater'!I37</f>
        <v>2</v>
      </c>
    </row>
    <row r="37" spans="1:3" x14ac:dyDescent="0.35">
      <c r="A37" s="32" t="s">
        <v>142</v>
      </c>
      <c r="B37" s="10" t="s">
        <v>21</v>
      </c>
      <c r="C37" s="69">
        <f>'C. Clearwater'!I38</f>
        <v>2</v>
      </c>
    </row>
    <row r="38" spans="1:3" ht="15" thickBot="1" x14ac:dyDescent="0.4">
      <c r="A38" s="32" t="s">
        <v>143</v>
      </c>
      <c r="B38" s="33" t="s">
        <v>86</v>
      </c>
      <c r="C38" s="70">
        <f>'C. Clearwater'!I39</f>
        <v>2</v>
      </c>
    </row>
    <row r="39" spans="1:3" ht="15" thickBot="1" x14ac:dyDescent="0.4">
      <c r="A39" s="24"/>
      <c r="B39" s="25"/>
      <c r="C39" s="64"/>
    </row>
    <row r="40" spans="1:3" ht="29" x14ac:dyDescent="0.35">
      <c r="A40" s="36" t="s">
        <v>22</v>
      </c>
      <c r="B40" s="37" t="s">
        <v>227</v>
      </c>
      <c r="C40" s="85">
        <f>'C. Clearwater'!I41</f>
        <v>1</v>
      </c>
    </row>
    <row r="41" spans="1:3" x14ac:dyDescent="0.35">
      <c r="A41" s="38" t="s">
        <v>144</v>
      </c>
      <c r="B41" s="11" t="s">
        <v>23</v>
      </c>
      <c r="C41" s="71">
        <f>'C. Clearwater'!I42</f>
        <v>1</v>
      </c>
    </row>
    <row r="42" spans="1:3" ht="29" x14ac:dyDescent="0.35">
      <c r="A42" s="111" t="s">
        <v>145</v>
      </c>
      <c r="B42" s="112" t="s">
        <v>228</v>
      </c>
      <c r="C42" s="71">
        <f>'C. Clearwater'!I43</f>
        <v>1</v>
      </c>
    </row>
    <row r="43" spans="1:3" ht="15" thickBot="1" x14ac:dyDescent="0.4">
      <c r="A43" s="38" t="s">
        <v>146</v>
      </c>
      <c r="B43" s="39" t="s">
        <v>24</v>
      </c>
      <c r="C43" s="72">
        <f>'C. Clearwater'!I44</f>
        <v>1</v>
      </c>
    </row>
    <row r="44" spans="1:3" ht="15" thickBot="1" x14ac:dyDescent="0.4">
      <c r="A44" s="24"/>
      <c r="B44" s="25"/>
      <c r="C44" s="63"/>
    </row>
    <row r="45" spans="1:3" x14ac:dyDescent="0.35">
      <c r="A45" s="40" t="s">
        <v>25</v>
      </c>
      <c r="B45" s="41" t="s">
        <v>26</v>
      </c>
      <c r="C45" s="86">
        <f>'C. Clearwater'!I44</f>
        <v>1</v>
      </c>
    </row>
    <row r="46" spans="1:3" x14ac:dyDescent="0.35">
      <c r="A46" s="42" t="s">
        <v>147</v>
      </c>
      <c r="B46" s="12" t="s">
        <v>208</v>
      </c>
      <c r="C46" s="73">
        <f>'C. Clearwater'!I45</f>
        <v>0</v>
      </c>
    </row>
    <row r="47" spans="1:3" x14ac:dyDescent="0.35">
      <c r="A47" s="42" t="s">
        <v>148</v>
      </c>
      <c r="B47" s="12" t="s">
        <v>209</v>
      </c>
      <c r="C47" s="73">
        <f>'C. Clearwater'!I46</f>
        <v>0.25</v>
      </c>
    </row>
    <row r="48" spans="1:3" x14ac:dyDescent="0.35">
      <c r="A48" s="42" t="s">
        <v>149</v>
      </c>
      <c r="B48" s="12" t="s">
        <v>27</v>
      </c>
      <c r="C48" s="73">
        <f>'C. Clearwater'!I47</f>
        <v>1</v>
      </c>
    </row>
    <row r="49" spans="1:3" ht="15" thickBot="1" x14ac:dyDescent="0.4">
      <c r="A49" s="42" t="s">
        <v>150</v>
      </c>
      <c r="B49" s="43" t="s">
        <v>210</v>
      </c>
      <c r="C49" s="74">
        <f>'C. Clearwater'!I48</f>
        <v>0</v>
      </c>
    </row>
    <row r="50" spans="1:3" ht="15" thickBot="1" x14ac:dyDescent="0.4">
      <c r="A50" s="24"/>
      <c r="B50" s="25"/>
      <c r="C50" s="63"/>
    </row>
    <row r="51" spans="1:3" x14ac:dyDescent="0.35">
      <c r="A51" s="44" t="s">
        <v>28</v>
      </c>
      <c r="B51" s="45" t="s">
        <v>29</v>
      </c>
      <c r="C51" s="87">
        <f>'C. Clearwater'!I52</f>
        <v>0.5</v>
      </c>
    </row>
    <row r="52" spans="1:3" x14ac:dyDescent="0.35">
      <c r="A52" s="46" t="s">
        <v>151</v>
      </c>
      <c r="B52" s="13" t="s">
        <v>30</v>
      </c>
      <c r="C52" s="75">
        <f>'C. Clearwater'!I53</f>
        <v>1</v>
      </c>
    </row>
    <row r="53" spans="1:3" x14ac:dyDescent="0.35">
      <c r="A53" s="46" t="s">
        <v>152</v>
      </c>
      <c r="B53" s="13" t="s">
        <v>31</v>
      </c>
      <c r="C53" s="75">
        <f>'C. Clearwater'!I54</f>
        <v>1</v>
      </c>
    </row>
    <row r="54" spans="1:3" x14ac:dyDescent="0.35">
      <c r="A54" s="46" t="s">
        <v>153</v>
      </c>
      <c r="B54" s="13" t="s">
        <v>32</v>
      </c>
      <c r="C54" s="75">
        <f>'C. Clearwater'!I55</f>
        <v>0</v>
      </c>
    </row>
    <row r="55" spans="1:3" ht="15" thickBot="1" x14ac:dyDescent="0.4">
      <c r="A55" s="46" t="s">
        <v>154</v>
      </c>
      <c r="B55" s="47" t="s">
        <v>33</v>
      </c>
      <c r="C55" s="76">
        <f>'C. Clearwater'!I56</f>
        <v>0</v>
      </c>
    </row>
    <row r="56" spans="1:3" ht="15" thickBot="1" x14ac:dyDescent="0.4">
      <c r="A56" s="24"/>
      <c r="B56" s="25"/>
      <c r="C56" s="63"/>
    </row>
    <row r="57" spans="1:3" x14ac:dyDescent="0.35">
      <c r="A57" s="48" t="s">
        <v>34</v>
      </c>
      <c r="B57" s="49" t="s">
        <v>211</v>
      </c>
      <c r="C57" s="88">
        <f>'C. Clearwater'!I58</f>
        <v>2.2857142857142856</v>
      </c>
    </row>
    <row r="58" spans="1:3" x14ac:dyDescent="0.35">
      <c r="A58" s="50" t="s">
        <v>155</v>
      </c>
      <c r="B58" s="14" t="s">
        <v>35</v>
      </c>
      <c r="C58" s="77">
        <f>'C. Clearwater'!I59</f>
        <v>3</v>
      </c>
    </row>
    <row r="59" spans="1:3" x14ac:dyDescent="0.35">
      <c r="A59" s="50" t="s">
        <v>156</v>
      </c>
      <c r="B59" s="14" t="s">
        <v>212</v>
      </c>
      <c r="C59" s="77">
        <f>'C. Clearwater'!I60</f>
        <v>3</v>
      </c>
    </row>
    <row r="60" spans="1:3" x14ac:dyDescent="0.35">
      <c r="A60" s="50" t="s">
        <v>157</v>
      </c>
      <c r="B60" s="14" t="s">
        <v>98</v>
      </c>
      <c r="C60" s="77">
        <f>'C. Clearwater'!I61</f>
        <v>3</v>
      </c>
    </row>
    <row r="61" spans="1:3" x14ac:dyDescent="0.35">
      <c r="A61" s="50" t="s">
        <v>158</v>
      </c>
      <c r="B61" s="14" t="s">
        <v>36</v>
      </c>
      <c r="C61" s="77">
        <f>'C. Clearwater'!I62</f>
        <v>4</v>
      </c>
    </row>
    <row r="62" spans="1:3" x14ac:dyDescent="0.35">
      <c r="A62" s="50" t="s">
        <v>159</v>
      </c>
      <c r="B62" s="14" t="s">
        <v>37</v>
      </c>
      <c r="C62" s="77">
        <f>'C. Clearwater'!I63</f>
        <v>0</v>
      </c>
    </row>
    <row r="63" spans="1:3" x14ac:dyDescent="0.35">
      <c r="A63" s="114" t="s">
        <v>160</v>
      </c>
      <c r="B63" s="115" t="s">
        <v>38</v>
      </c>
      <c r="C63" s="116">
        <f>'C. Clearwater'!I64</f>
        <v>0</v>
      </c>
    </row>
    <row r="64" spans="1:3" ht="15" thickBot="1" x14ac:dyDescent="0.4">
      <c r="A64" s="50" t="s">
        <v>161</v>
      </c>
      <c r="B64" s="51" t="s">
        <v>39</v>
      </c>
      <c r="C64" s="78">
        <f>'C. Clearwater'!I65</f>
        <v>3</v>
      </c>
    </row>
    <row r="65" spans="1:3" ht="15" thickBot="1" x14ac:dyDescent="0.4">
      <c r="A65" s="24"/>
      <c r="B65" s="25"/>
      <c r="C65" s="63"/>
    </row>
    <row r="66" spans="1:3" x14ac:dyDescent="0.35">
      <c r="A66" s="52" t="s">
        <v>40</v>
      </c>
      <c r="B66" s="53" t="s">
        <v>41</v>
      </c>
      <c r="C66" s="89">
        <f>'C. Clearwater'!I67</f>
        <v>2.6666666666666665</v>
      </c>
    </row>
    <row r="67" spans="1:3" x14ac:dyDescent="0.35">
      <c r="A67" s="54" t="s">
        <v>162</v>
      </c>
      <c r="B67" s="15" t="s">
        <v>42</v>
      </c>
      <c r="C67" s="79">
        <f>'C. Clearwater'!I68</f>
        <v>1</v>
      </c>
    </row>
    <row r="68" spans="1:3" x14ac:dyDescent="0.35">
      <c r="A68" s="54" t="s">
        <v>163</v>
      </c>
      <c r="B68" s="15" t="s">
        <v>99</v>
      </c>
      <c r="C68" s="79">
        <f>'C. Clearwater'!I69</f>
        <v>1</v>
      </c>
    </row>
    <row r="69" spans="1:3" x14ac:dyDescent="0.35">
      <c r="A69" s="54" t="s">
        <v>164</v>
      </c>
      <c r="B69" s="15" t="s">
        <v>43</v>
      </c>
      <c r="C69" s="79">
        <f>'C. Clearwater'!I70</f>
        <v>5</v>
      </c>
    </row>
    <row r="70" spans="1:3" x14ac:dyDescent="0.35">
      <c r="A70" s="54" t="s">
        <v>165</v>
      </c>
      <c r="B70" s="15" t="s">
        <v>44</v>
      </c>
      <c r="C70" s="79">
        <f>'C. Clearwater'!I71</f>
        <v>3</v>
      </c>
    </row>
    <row r="71" spans="1:3" x14ac:dyDescent="0.35">
      <c r="A71" s="54" t="s">
        <v>166</v>
      </c>
      <c r="B71" s="15" t="s">
        <v>100</v>
      </c>
      <c r="C71" s="79">
        <f>'C. Clearwater'!I72</f>
        <v>1</v>
      </c>
    </row>
    <row r="72" spans="1:3" x14ac:dyDescent="0.35">
      <c r="A72" s="54" t="s">
        <v>167</v>
      </c>
      <c r="B72" s="120" t="s">
        <v>45</v>
      </c>
      <c r="C72" s="79">
        <f>'C. Clearwater'!I73</f>
        <v>4</v>
      </c>
    </row>
    <row r="73" spans="1:3" ht="29" x14ac:dyDescent="0.35">
      <c r="A73" s="121" t="s">
        <v>232</v>
      </c>
      <c r="B73" s="122" t="s">
        <v>233</v>
      </c>
      <c r="C73" s="79">
        <f>'C. Clearwater'!I74</f>
        <v>3</v>
      </c>
    </row>
    <row r="74" spans="1:3" ht="29" x14ac:dyDescent="0.35">
      <c r="A74" s="121" t="s">
        <v>234</v>
      </c>
      <c r="B74" s="15" t="s">
        <v>235</v>
      </c>
      <c r="C74" s="79">
        <f>'C. Clearwater'!I75</f>
        <v>3</v>
      </c>
    </row>
    <row r="75" spans="1:3" ht="15" thickBot="1" x14ac:dyDescent="0.4">
      <c r="A75" s="54" t="s">
        <v>236</v>
      </c>
      <c r="B75" s="55" t="s">
        <v>237</v>
      </c>
      <c r="C75" s="79">
        <f>'C. Clearwater'!I76</f>
        <v>3</v>
      </c>
    </row>
    <row r="76" spans="1:3" ht="15" thickBot="1" x14ac:dyDescent="0.4">
      <c r="A76" s="24"/>
      <c r="B76" s="25"/>
      <c r="C76" s="64"/>
    </row>
    <row r="77" spans="1:3" x14ac:dyDescent="0.35">
      <c r="A77" s="56" t="s">
        <v>46</v>
      </c>
      <c r="B77" s="57" t="s">
        <v>47</v>
      </c>
      <c r="C77" s="90">
        <f>'C. Clearwater'!I78</f>
        <v>3</v>
      </c>
    </row>
    <row r="78" spans="1:3" x14ac:dyDescent="0.35">
      <c r="A78" s="58" t="s">
        <v>168</v>
      </c>
      <c r="B78" s="16" t="s">
        <v>213</v>
      </c>
      <c r="C78" s="80">
        <f>'C. Clearwater'!I79</f>
        <v>3</v>
      </c>
    </row>
    <row r="79" spans="1:3" ht="15" thickBot="1" x14ac:dyDescent="0.4">
      <c r="A79" s="58" t="s">
        <v>169</v>
      </c>
      <c r="B79" s="59" t="s">
        <v>48</v>
      </c>
      <c r="C79" s="81">
        <f>'C. Clearwater'!I80</f>
        <v>3</v>
      </c>
    </row>
    <row r="80" spans="1:3" ht="15" thickBot="1" x14ac:dyDescent="0.4">
      <c r="A80" s="24"/>
      <c r="B80" s="25"/>
      <c r="C80" s="63"/>
    </row>
    <row r="81" spans="1:3" x14ac:dyDescent="0.35">
      <c r="A81" s="18" t="s">
        <v>49</v>
      </c>
      <c r="B81" s="19" t="s">
        <v>50</v>
      </c>
      <c r="C81" s="82">
        <f>'C. Clearwater'!I82</f>
        <v>2</v>
      </c>
    </row>
    <row r="82" spans="1:3" x14ac:dyDescent="0.35">
      <c r="A82" s="20" t="s">
        <v>170</v>
      </c>
      <c r="B82" s="5" t="s">
        <v>214</v>
      </c>
      <c r="C82" s="65">
        <f>'C. Clearwater'!I83</f>
        <v>0</v>
      </c>
    </row>
    <row r="83" spans="1:3" x14ac:dyDescent="0.35">
      <c r="A83" s="20" t="s">
        <v>171</v>
      </c>
      <c r="B83" s="5" t="s">
        <v>51</v>
      </c>
      <c r="C83" s="65">
        <f>'C. Clearwater'!I84</f>
        <v>3</v>
      </c>
    </row>
    <row r="84" spans="1:3" x14ac:dyDescent="0.35">
      <c r="A84" s="20" t="s">
        <v>201</v>
      </c>
      <c r="B84" s="5" t="s">
        <v>52</v>
      </c>
      <c r="C84" s="65">
        <f>'C. Clearwater'!I85</f>
        <v>3</v>
      </c>
    </row>
    <row r="85" spans="1:3" x14ac:dyDescent="0.35">
      <c r="A85" s="105" t="s">
        <v>172</v>
      </c>
      <c r="B85" s="17" t="s">
        <v>53</v>
      </c>
      <c r="C85" s="117">
        <f>'C. Clearwater'!I86</f>
        <v>1</v>
      </c>
    </row>
    <row r="86" spans="1:3" ht="15" thickBot="1" x14ac:dyDescent="0.4">
      <c r="A86" s="20" t="s">
        <v>173</v>
      </c>
      <c r="B86" s="21" t="s">
        <v>215</v>
      </c>
      <c r="C86" s="66">
        <f>'C. Clearwater'!I87</f>
        <v>3</v>
      </c>
    </row>
    <row r="87" spans="1:3" ht="15" thickBot="1" x14ac:dyDescent="0.4">
      <c r="A87" s="24"/>
      <c r="B87" s="25"/>
      <c r="C87" s="63"/>
    </row>
    <row r="88" spans="1:3" x14ac:dyDescent="0.35">
      <c r="A88" s="26" t="s">
        <v>54</v>
      </c>
      <c r="B88" s="27" t="s">
        <v>55</v>
      </c>
      <c r="C88" s="83">
        <f>'C. Clearwater'!I89</f>
        <v>3.8</v>
      </c>
    </row>
    <row r="89" spans="1:3" x14ac:dyDescent="0.35">
      <c r="A89" s="28" t="s">
        <v>174</v>
      </c>
      <c r="B89" s="9" t="s">
        <v>56</v>
      </c>
      <c r="C89" s="67">
        <f>'C. Clearwater'!I90</f>
        <v>4</v>
      </c>
    </row>
    <row r="90" spans="1:3" x14ac:dyDescent="0.35">
      <c r="A90" s="28" t="s">
        <v>175</v>
      </c>
      <c r="B90" s="9" t="s">
        <v>101</v>
      </c>
      <c r="C90" s="67">
        <f>'C. Clearwater'!I91</f>
        <v>2</v>
      </c>
    </row>
    <row r="91" spans="1:3" x14ac:dyDescent="0.35">
      <c r="A91" s="28" t="s">
        <v>202</v>
      </c>
      <c r="B91" s="9" t="s">
        <v>57</v>
      </c>
      <c r="C91" s="67">
        <f>'C. Clearwater'!I92</f>
        <v>3</v>
      </c>
    </row>
    <row r="92" spans="1:3" x14ac:dyDescent="0.35">
      <c r="A92" s="28" t="s">
        <v>176</v>
      </c>
      <c r="B92" s="9" t="s">
        <v>58</v>
      </c>
      <c r="C92" s="67">
        <f>'C. Clearwater'!I93</f>
        <v>5</v>
      </c>
    </row>
    <row r="93" spans="1:3" ht="15" thickBot="1" x14ac:dyDescent="0.4">
      <c r="A93" s="28" t="s">
        <v>177</v>
      </c>
      <c r="B93" s="29" t="s">
        <v>59</v>
      </c>
      <c r="C93" s="68">
        <f>'C. Clearwater'!I94</f>
        <v>5</v>
      </c>
    </row>
    <row r="94" spans="1:3" ht="15" thickBot="1" x14ac:dyDescent="0.4">
      <c r="A94" s="24"/>
      <c r="B94" s="25"/>
      <c r="C94" s="63"/>
    </row>
    <row r="95" spans="1:3" x14ac:dyDescent="0.35">
      <c r="A95" s="30" t="s">
        <v>60</v>
      </c>
      <c r="B95" s="31" t="s">
        <v>220</v>
      </c>
      <c r="C95" s="84">
        <f>'C. Clearwater'!I96</f>
        <v>0</v>
      </c>
    </row>
    <row r="96" spans="1:3" x14ac:dyDescent="0.35">
      <c r="A96" s="32" t="s">
        <v>178</v>
      </c>
      <c r="B96" s="10" t="s">
        <v>216</v>
      </c>
      <c r="C96" s="69">
        <f>'C. Clearwater'!I97</f>
        <v>0</v>
      </c>
    </row>
    <row r="97" spans="1:3" x14ac:dyDescent="0.35">
      <c r="A97" s="32" t="s">
        <v>179</v>
      </c>
      <c r="B97" s="10" t="s">
        <v>217</v>
      </c>
      <c r="C97" s="69">
        <f>'C. Clearwater'!I98</f>
        <v>0</v>
      </c>
    </row>
    <row r="98" spans="1:3" x14ac:dyDescent="0.35">
      <c r="A98" s="32" t="s">
        <v>180</v>
      </c>
      <c r="B98" s="10" t="s">
        <v>218</v>
      </c>
      <c r="C98" s="69">
        <f>'C. Clearwater'!I99</f>
        <v>0</v>
      </c>
    </row>
    <row r="99" spans="1:3" x14ac:dyDescent="0.35">
      <c r="A99" s="32" t="s">
        <v>181</v>
      </c>
      <c r="B99" s="10" t="s">
        <v>219</v>
      </c>
      <c r="C99" s="69">
        <f>'C. Clearwater'!I100</f>
        <v>0</v>
      </c>
    </row>
    <row r="100" spans="1:3" x14ac:dyDescent="0.35">
      <c r="A100" s="32" t="s">
        <v>182</v>
      </c>
      <c r="B100" s="10" t="s">
        <v>221</v>
      </c>
      <c r="C100" s="69">
        <f>'C. Clearwater'!I101</f>
        <v>0</v>
      </c>
    </row>
    <row r="101" spans="1:3" x14ac:dyDescent="0.35">
      <c r="A101" s="32" t="s">
        <v>183</v>
      </c>
      <c r="B101" s="10" t="s">
        <v>61</v>
      </c>
      <c r="C101" s="69">
        <f>'C. Clearwater'!I102</f>
        <v>0</v>
      </c>
    </row>
    <row r="102" spans="1:3" x14ac:dyDescent="0.35">
      <c r="A102" s="32" t="s">
        <v>184</v>
      </c>
      <c r="B102" s="10" t="s">
        <v>222</v>
      </c>
      <c r="C102" s="69">
        <f>'C. Clearwater'!I103</f>
        <v>0</v>
      </c>
    </row>
    <row r="103" spans="1:3" x14ac:dyDescent="0.35">
      <c r="A103" s="32" t="s">
        <v>185</v>
      </c>
      <c r="B103" s="10" t="s">
        <v>62</v>
      </c>
      <c r="C103" s="69">
        <f>'C. Clearwater'!I104</f>
        <v>0</v>
      </c>
    </row>
    <row r="104" spans="1:3" x14ac:dyDescent="0.35">
      <c r="A104" s="32" t="s">
        <v>186</v>
      </c>
      <c r="B104" s="10" t="s">
        <v>63</v>
      </c>
      <c r="C104" s="69">
        <f>'C. Clearwater'!I105</f>
        <v>0</v>
      </c>
    </row>
    <row r="105" spans="1:3" x14ac:dyDescent="0.35">
      <c r="A105" s="32" t="s">
        <v>187</v>
      </c>
      <c r="B105" s="10" t="s">
        <v>64</v>
      </c>
      <c r="C105" s="69">
        <f>'C. Clearwater'!I106</f>
        <v>0</v>
      </c>
    </row>
    <row r="106" spans="1:3" x14ac:dyDescent="0.35">
      <c r="A106" s="32" t="s">
        <v>188</v>
      </c>
      <c r="B106" s="10" t="s">
        <v>65</v>
      </c>
      <c r="C106" s="69">
        <f>'C. Clearwater'!I107</f>
        <v>0</v>
      </c>
    </row>
    <row r="107" spans="1:3" x14ac:dyDescent="0.35">
      <c r="A107" s="32" t="s">
        <v>189</v>
      </c>
      <c r="B107" s="10" t="s">
        <v>95</v>
      </c>
      <c r="C107" s="69">
        <f>'C. Clearwater'!I108</f>
        <v>0</v>
      </c>
    </row>
    <row r="108" spans="1:3" x14ac:dyDescent="0.35">
      <c r="A108" s="32" t="s">
        <v>190</v>
      </c>
      <c r="B108" s="10" t="s">
        <v>66</v>
      </c>
      <c r="C108" s="69">
        <f>'C. Clearwater'!I109</f>
        <v>0</v>
      </c>
    </row>
    <row r="109" spans="1:3" x14ac:dyDescent="0.35">
      <c r="A109" s="32" t="s">
        <v>191</v>
      </c>
      <c r="B109" s="10" t="s">
        <v>67</v>
      </c>
      <c r="C109" s="69">
        <f>'C. Clearwater'!I110</f>
        <v>0</v>
      </c>
    </row>
    <row r="110" spans="1:3" x14ac:dyDescent="0.35">
      <c r="A110" s="32" t="s">
        <v>192</v>
      </c>
      <c r="B110" s="10" t="s">
        <v>68</v>
      </c>
      <c r="C110" s="69">
        <f>'C. Clearwater'!I111</f>
        <v>0</v>
      </c>
    </row>
    <row r="111" spans="1:3" ht="15" thickBot="1" x14ac:dyDescent="0.4">
      <c r="A111" s="32" t="s">
        <v>193</v>
      </c>
      <c r="B111" s="33" t="s">
        <v>69</v>
      </c>
      <c r="C111" s="70">
        <f>'C. Clearwater'!I112</f>
        <v>0</v>
      </c>
    </row>
    <row r="112" spans="1:3" ht="15" thickBot="1" x14ac:dyDescent="0.4">
      <c r="A112" s="24"/>
      <c r="B112" s="25"/>
      <c r="C112" s="63"/>
    </row>
    <row r="113" spans="1:3" x14ac:dyDescent="0.35">
      <c r="A113" s="36" t="s">
        <v>70</v>
      </c>
      <c r="B113" s="37" t="s">
        <v>85</v>
      </c>
      <c r="C113" s="85">
        <f>'C. Clearwater'!I114</f>
        <v>5</v>
      </c>
    </row>
    <row r="114" spans="1:3" ht="43.5" x14ac:dyDescent="0.35">
      <c r="A114" s="111" t="s">
        <v>194</v>
      </c>
      <c r="B114" s="112" t="s">
        <v>229</v>
      </c>
      <c r="C114" s="113">
        <f>'C. Clearwater'!I115</f>
        <v>5</v>
      </c>
    </row>
    <row r="115" spans="1:3" ht="43.5" x14ac:dyDescent="0.35">
      <c r="A115" s="111" t="s">
        <v>195</v>
      </c>
      <c r="B115" s="112" t="s">
        <v>230</v>
      </c>
      <c r="C115" s="113">
        <f>'C. Clearwater'!I116</f>
        <v>5</v>
      </c>
    </row>
    <row r="116" spans="1:3" x14ac:dyDescent="0.35">
      <c r="A116" s="111" t="s">
        <v>196</v>
      </c>
      <c r="B116" s="112" t="s">
        <v>71</v>
      </c>
      <c r="C116" s="113">
        <f>'C. Clearwater'!I117</f>
        <v>5</v>
      </c>
    </row>
    <row r="117" spans="1:3" ht="29.5" thickBot="1" x14ac:dyDescent="0.4">
      <c r="A117" s="111" t="s">
        <v>197</v>
      </c>
      <c r="B117" s="118" t="s">
        <v>231</v>
      </c>
      <c r="C117" s="119">
        <f>'C. Clearwater'!I118</f>
        <v>5</v>
      </c>
    </row>
    <row r="118" spans="1:3" ht="15" thickBot="1" x14ac:dyDescent="0.4">
      <c r="A118" s="24"/>
      <c r="B118" s="25"/>
      <c r="C118" s="63"/>
    </row>
    <row r="119" spans="1:3" x14ac:dyDescent="0.35">
      <c r="A119" s="40" t="s">
        <v>72</v>
      </c>
      <c r="B119" s="41" t="s">
        <v>73</v>
      </c>
      <c r="C119" s="86">
        <f>'C. Clearwater'!I120</f>
        <v>2</v>
      </c>
    </row>
    <row r="120" spans="1:3" x14ac:dyDescent="0.35">
      <c r="A120" s="42" t="s">
        <v>198</v>
      </c>
      <c r="B120" s="12"/>
      <c r="C120" s="73">
        <f>'C. Clearwater'!I121</f>
        <v>2</v>
      </c>
    </row>
    <row r="121" spans="1:3" x14ac:dyDescent="0.35">
      <c r="A121" s="42" t="s">
        <v>199</v>
      </c>
      <c r="B121" s="12"/>
      <c r="C121" s="73">
        <f>'C. Clearwater'!I122</f>
        <v>3</v>
      </c>
    </row>
    <row r="122" spans="1:3" ht="15" thickBot="1" x14ac:dyDescent="0.4">
      <c r="A122" s="42" t="s">
        <v>200</v>
      </c>
      <c r="B122" s="43"/>
      <c r="C122" s="74">
        <f>'C. Clearwater'!I123</f>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143"/>
  <sheetViews>
    <sheetView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A2" sqref="A2"/>
    </sheetView>
  </sheetViews>
  <sheetFormatPr defaultColWidth="8.81640625" defaultRowHeight="14.5" x14ac:dyDescent="0.35"/>
  <cols>
    <col min="1" max="1" width="5.453125" style="123" customWidth="1"/>
    <col min="2" max="2" width="45.7265625" style="171" customWidth="1"/>
    <col min="3" max="3" width="57.1796875" style="123" customWidth="1"/>
    <col min="4" max="4" width="17.7265625" style="123" hidden="1" customWidth="1"/>
    <col min="5" max="5" width="17.453125" style="123" hidden="1" customWidth="1"/>
    <col min="6" max="6" width="30.1796875" style="123" hidden="1" customWidth="1"/>
    <col min="7" max="7" width="22.81640625" style="123" hidden="1" customWidth="1"/>
    <col min="8" max="8" width="44" style="171" hidden="1" customWidth="1"/>
    <col min="9" max="9" width="12" style="490" customWidth="1"/>
    <col min="10" max="16384" width="8.81640625" style="123"/>
  </cols>
  <sheetData>
    <row r="1" spans="1:9" ht="15" hidden="1" x14ac:dyDescent="0.25">
      <c r="A1" s="421" t="s">
        <v>76</v>
      </c>
      <c r="B1" s="422" t="s">
        <v>77</v>
      </c>
      <c r="C1" s="421" t="s">
        <v>78</v>
      </c>
      <c r="D1" s="421" t="s">
        <v>79</v>
      </c>
      <c r="E1" s="421" t="s">
        <v>80</v>
      </c>
      <c r="F1" s="421" t="s">
        <v>81</v>
      </c>
      <c r="G1" s="421" t="s">
        <v>82</v>
      </c>
      <c r="H1" s="422" t="s">
        <v>83</v>
      </c>
      <c r="I1" s="423" t="s">
        <v>102</v>
      </c>
    </row>
    <row r="2" spans="1:9" s="2" customFormat="1" ht="45" customHeight="1" x14ac:dyDescent="0.25">
      <c r="A2" s="316"/>
      <c r="B2" s="316" t="s">
        <v>1099</v>
      </c>
      <c r="C2" s="316" t="s">
        <v>0</v>
      </c>
      <c r="D2" s="316" t="s">
        <v>1</v>
      </c>
      <c r="E2" s="316" t="s">
        <v>2</v>
      </c>
      <c r="F2" s="316" t="s">
        <v>3</v>
      </c>
      <c r="G2" s="316" t="s">
        <v>4</v>
      </c>
      <c r="H2" s="316" t="s">
        <v>75</v>
      </c>
      <c r="I2" s="317" t="s">
        <v>103</v>
      </c>
    </row>
    <row r="3" spans="1:9" ht="15" x14ac:dyDescent="0.25">
      <c r="A3" s="424"/>
      <c r="B3" s="424" t="s">
        <v>279</v>
      </c>
      <c r="C3" s="425" t="s">
        <v>381</v>
      </c>
      <c r="I3" s="424"/>
    </row>
    <row r="4" spans="1:9" ht="15" x14ac:dyDescent="0.25">
      <c r="A4" s="424"/>
      <c r="B4" s="424" t="s">
        <v>280</v>
      </c>
      <c r="C4" s="425" t="s">
        <v>381</v>
      </c>
      <c r="I4" s="424"/>
    </row>
    <row r="5" spans="1:9" ht="15" x14ac:dyDescent="0.25">
      <c r="A5" s="424"/>
      <c r="B5" s="424" t="s">
        <v>246</v>
      </c>
      <c r="C5" s="425" t="s">
        <v>285</v>
      </c>
      <c r="I5" s="424"/>
    </row>
    <row r="6" spans="1:9" ht="15" x14ac:dyDescent="0.25">
      <c r="A6" s="426"/>
      <c r="B6" s="426" t="s">
        <v>247</v>
      </c>
      <c r="C6" s="425" t="s">
        <v>1038</v>
      </c>
      <c r="I6" s="426"/>
    </row>
    <row r="7" spans="1:9" ht="15" x14ac:dyDescent="0.25">
      <c r="A7" s="426"/>
      <c r="B7" s="426" t="s">
        <v>6</v>
      </c>
      <c r="C7" s="425" t="s">
        <v>1039</v>
      </c>
      <c r="I7" s="426"/>
    </row>
    <row r="8" spans="1:9" ht="15" x14ac:dyDescent="0.25">
      <c r="I8" s="123"/>
    </row>
    <row r="9" spans="1:9" ht="19.5" thickBot="1" x14ac:dyDescent="0.3">
      <c r="B9" s="500" t="str">
        <f>C3</f>
        <v>Iskut</v>
      </c>
      <c r="I9" s="123"/>
    </row>
    <row r="10" spans="1:9" ht="15" x14ac:dyDescent="0.25">
      <c r="A10" s="428" t="s">
        <v>7</v>
      </c>
      <c r="B10" s="429" t="s">
        <v>206</v>
      </c>
      <c r="C10" s="430"/>
      <c r="D10" s="430"/>
      <c r="E10" s="430"/>
      <c r="F10" s="430"/>
      <c r="G10" s="430"/>
      <c r="H10" s="431"/>
      <c r="I10" s="432">
        <f>SUM(I11:I24)/14</f>
        <v>2.3571428571428572</v>
      </c>
    </row>
    <row r="11" spans="1:9" ht="30" x14ac:dyDescent="0.25">
      <c r="A11" s="322" t="s">
        <v>119</v>
      </c>
      <c r="B11" s="168" t="s">
        <v>94</v>
      </c>
      <c r="C11" s="138" t="s">
        <v>501</v>
      </c>
      <c r="D11" s="137"/>
      <c r="E11" s="137"/>
      <c r="F11" s="137"/>
      <c r="G11" s="137"/>
      <c r="H11" s="138"/>
      <c r="I11" s="334">
        <v>3</v>
      </c>
    </row>
    <row r="12" spans="1:9" ht="15" x14ac:dyDescent="0.25">
      <c r="A12" s="322" t="s">
        <v>120</v>
      </c>
      <c r="B12" s="138" t="s">
        <v>8</v>
      </c>
      <c r="C12" s="138" t="s">
        <v>1118</v>
      </c>
      <c r="D12" s="137"/>
      <c r="E12" s="137"/>
      <c r="F12" s="137"/>
      <c r="G12" s="137"/>
      <c r="H12" s="138"/>
      <c r="I12" s="334">
        <v>0</v>
      </c>
    </row>
    <row r="13" spans="1:9" ht="15" x14ac:dyDescent="0.25">
      <c r="A13" s="322" t="s">
        <v>121</v>
      </c>
      <c r="B13" s="138" t="s">
        <v>224</v>
      </c>
      <c r="C13" s="138" t="s">
        <v>502</v>
      </c>
      <c r="D13" s="137"/>
      <c r="E13" s="137"/>
      <c r="F13" s="137"/>
      <c r="G13" s="137"/>
      <c r="H13" s="138"/>
      <c r="I13" s="334">
        <v>3</v>
      </c>
    </row>
    <row r="14" spans="1:9" ht="30" x14ac:dyDescent="0.25">
      <c r="A14" s="322" t="s">
        <v>122</v>
      </c>
      <c r="B14" s="138" t="s">
        <v>92</v>
      </c>
      <c r="C14" s="138" t="s">
        <v>519</v>
      </c>
      <c r="D14" s="137"/>
      <c r="E14" s="137"/>
      <c r="F14" s="137"/>
      <c r="G14" s="137"/>
      <c r="H14" s="138"/>
      <c r="I14" s="334">
        <v>3</v>
      </c>
    </row>
    <row r="15" spans="1:9" ht="15" x14ac:dyDescent="0.25">
      <c r="A15" s="322" t="s">
        <v>123</v>
      </c>
      <c r="B15" s="138" t="s">
        <v>91</v>
      </c>
      <c r="C15" s="138" t="s">
        <v>342</v>
      </c>
      <c r="D15" s="137"/>
      <c r="E15" s="137"/>
      <c r="F15" s="137"/>
      <c r="G15" s="137"/>
      <c r="H15" s="138"/>
      <c r="I15" s="334">
        <v>0</v>
      </c>
    </row>
    <row r="16" spans="1:9" x14ac:dyDescent="0.35">
      <c r="A16" s="322" t="s">
        <v>124</v>
      </c>
      <c r="B16" s="138" t="s">
        <v>93</v>
      </c>
      <c r="C16" s="138" t="s">
        <v>503</v>
      </c>
      <c r="D16" s="137"/>
      <c r="E16" s="137"/>
      <c r="F16" s="137"/>
      <c r="G16" s="137"/>
      <c r="H16" s="138"/>
      <c r="I16" s="334">
        <v>5</v>
      </c>
    </row>
    <row r="17" spans="1:9" ht="15" x14ac:dyDescent="0.25">
      <c r="A17" s="322" t="s">
        <v>125</v>
      </c>
      <c r="B17" s="138" t="s">
        <v>203</v>
      </c>
      <c r="C17" s="138" t="s">
        <v>511</v>
      </c>
      <c r="D17" s="137"/>
      <c r="E17" s="137"/>
      <c r="F17" s="137"/>
      <c r="G17" s="137"/>
      <c r="H17" s="138"/>
      <c r="I17" s="334">
        <v>1</v>
      </c>
    </row>
    <row r="18" spans="1:9" ht="15" x14ac:dyDescent="0.25">
      <c r="A18" s="322" t="s">
        <v>126</v>
      </c>
      <c r="B18" s="138" t="s">
        <v>9</v>
      </c>
      <c r="C18" s="138" t="s">
        <v>504</v>
      </c>
      <c r="D18" s="137"/>
      <c r="E18" s="137"/>
      <c r="F18" s="137"/>
      <c r="G18" s="137"/>
      <c r="H18" s="138"/>
      <c r="I18" s="334">
        <v>1</v>
      </c>
    </row>
    <row r="19" spans="1:9" ht="15" x14ac:dyDescent="0.25">
      <c r="A19" s="322" t="s">
        <v>127</v>
      </c>
      <c r="B19" s="138" t="s">
        <v>10</v>
      </c>
      <c r="C19" s="138" t="s">
        <v>505</v>
      </c>
      <c r="D19" s="137"/>
      <c r="E19" s="137"/>
      <c r="F19" s="137"/>
      <c r="G19" s="137"/>
      <c r="H19" s="138"/>
      <c r="I19" s="334">
        <v>5</v>
      </c>
    </row>
    <row r="20" spans="1:9" ht="15" x14ac:dyDescent="0.25">
      <c r="A20" s="322" t="s">
        <v>128</v>
      </c>
      <c r="B20" s="138" t="s">
        <v>96</v>
      </c>
      <c r="C20" s="138" t="s">
        <v>506</v>
      </c>
      <c r="D20" s="137"/>
      <c r="E20" s="137"/>
      <c r="F20" s="137"/>
      <c r="G20" s="137"/>
      <c r="H20" s="138"/>
      <c r="I20" s="334">
        <v>5</v>
      </c>
    </row>
    <row r="21" spans="1:9" ht="15" x14ac:dyDescent="0.25">
      <c r="A21" s="322" t="s">
        <v>129</v>
      </c>
      <c r="B21" s="138" t="s">
        <v>225</v>
      </c>
      <c r="C21" s="138" t="s">
        <v>507</v>
      </c>
      <c r="D21" s="137"/>
      <c r="E21" s="137"/>
      <c r="F21" s="137"/>
      <c r="G21" s="137"/>
      <c r="H21" s="138"/>
      <c r="I21" s="334">
        <v>0</v>
      </c>
    </row>
    <row r="22" spans="1:9" ht="15" x14ac:dyDescent="0.25">
      <c r="A22" s="322" t="s">
        <v>130</v>
      </c>
      <c r="B22" s="138" t="s">
        <v>204</v>
      </c>
      <c r="C22" s="138" t="s">
        <v>508</v>
      </c>
      <c r="D22" s="137"/>
      <c r="E22" s="137"/>
      <c r="F22" s="137"/>
      <c r="G22" s="137"/>
      <c r="H22" s="138"/>
      <c r="I22" s="334">
        <v>3</v>
      </c>
    </row>
    <row r="23" spans="1:9" ht="15" x14ac:dyDescent="0.25">
      <c r="A23" s="322" t="s">
        <v>131</v>
      </c>
      <c r="B23" s="138" t="s">
        <v>90</v>
      </c>
      <c r="C23" s="138" t="s">
        <v>509</v>
      </c>
      <c r="D23" s="137"/>
      <c r="E23" s="137"/>
      <c r="F23" s="137"/>
      <c r="G23" s="137"/>
      <c r="H23" s="138"/>
      <c r="I23" s="334">
        <v>1</v>
      </c>
    </row>
    <row r="24" spans="1:9" ht="45.75" thickBot="1" x14ac:dyDescent="0.3">
      <c r="A24" s="433" t="s">
        <v>132</v>
      </c>
      <c r="B24" s="143" t="s">
        <v>226</v>
      </c>
      <c r="C24" s="143" t="s">
        <v>510</v>
      </c>
      <c r="D24" s="144"/>
      <c r="E24" s="144"/>
      <c r="F24" s="144"/>
      <c r="G24" s="144"/>
      <c r="H24" s="143"/>
      <c r="I24" s="324">
        <v>3</v>
      </c>
    </row>
    <row r="25" spans="1:9" ht="15" thickBot="1" x14ac:dyDescent="0.4">
      <c r="A25" s="434"/>
      <c r="B25" s="435"/>
      <c r="C25" s="435"/>
      <c r="D25" s="434"/>
      <c r="E25" s="434"/>
      <c r="F25" s="434"/>
      <c r="G25" s="434"/>
      <c r="H25" s="435"/>
      <c r="I25" s="436"/>
    </row>
    <row r="26" spans="1:9" x14ac:dyDescent="0.35">
      <c r="A26" s="437" t="s">
        <v>11</v>
      </c>
      <c r="B26" s="438" t="s">
        <v>12</v>
      </c>
      <c r="C26" s="158"/>
      <c r="D26" s="439"/>
      <c r="E26" s="439"/>
      <c r="F26" s="439"/>
      <c r="G26" s="439"/>
      <c r="H26" s="158"/>
      <c r="I26" s="440">
        <f>SUM(I27:I33)/7</f>
        <v>1.2857142857142858</v>
      </c>
    </row>
    <row r="27" spans="1:9" x14ac:dyDescent="0.35">
      <c r="A27" s="187" t="s">
        <v>133</v>
      </c>
      <c r="B27" s="188" t="s">
        <v>13</v>
      </c>
      <c r="C27" s="188" t="s">
        <v>512</v>
      </c>
      <c r="D27" s="189"/>
      <c r="E27" s="189"/>
      <c r="F27" s="189"/>
      <c r="G27" s="189"/>
      <c r="H27" s="188"/>
      <c r="I27" s="327">
        <v>1</v>
      </c>
    </row>
    <row r="28" spans="1:9" ht="29" x14ac:dyDescent="0.35">
      <c r="A28" s="187" t="s">
        <v>134</v>
      </c>
      <c r="B28" s="188" t="s">
        <v>205</v>
      </c>
      <c r="C28" s="188" t="s">
        <v>991</v>
      </c>
      <c r="D28" s="189"/>
      <c r="E28" s="189"/>
      <c r="F28" s="189"/>
      <c r="G28" s="189"/>
      <c r="H28" s="188"/>
      <c r="I28" s="327">
        <v>2</v>
      </c>
    </row>
    <row r="29" spans="1:9" x14ac:dyDescent="0.35">
      <c r="A29" s="187" t="s">
        <v>135</v>
      </c>
      <c r="B29" s="188" t="s">
        <v>14</v>
      </c>
      <c r="C29" s="188" t="s">
        <v>309</v>
      </c>
      <c r="D29" s="189"/>
      <c r="E29" s="189"/>
      <c r="F29" s="189"/>
      <c r="G29" s="189"/>
      <c r="H29" s="188"/>
      <c r="I29" s="327">
        <v>0</v>
      </c>
    </row>
    <row r="30" spans="1:9" x14ac:dyDescent="0.35">
      <c r="A30" s="187" t="s">
        <v>136</v>
      </c>
      <c r="B30" s="188" t="s">
        <v>429</v>
      </c>
      <c r="C30" s="188" t="s">
        <v>992</v>
      </c>
      <c r="D30" s="189"/>
      <c r="E30" s="189"/>
      <c r="F30" s="189"/>
      <c r="G30" s="189"/>
      <c r="H30" s="188"/>
      <c r="I30" s="327">
        <v>3</v>
      </c>
    </row>
    <row r="31" spans="1:9" x14ac:dyDescent="0.35">
      <c r="A31" s="187" t="s">
        <v>137</v>
      </c>
      <c r="B31" s="188" t="s">
        <v>16</v>
      </c>
      <c r="C31" s="188" t="s">
        <v>993</v>
      </c>
      <c r="D31" s="189"/>
      <c r="E31" s="189"/>
      <c r="F31" s="189"/>
      <c r="G31" s="189"/>
      <c r="H31" s="188"/>
      <c r="I31" s="327">
        <v>1</v>
      </c>
    </row>
    <row r="32" spans="1:9" ht="29" x14ac:dyDescent="0.35">
      <c r="A32" s="187" t="s">
        <v>138</v>
      </c>
      <c r="B32" s="188" t="s">
        <v>207</v>
      </c>
      <c r="C32" s="188" t="s">
        <v>994</v>
      </c>
      <c r="D32" s="189"/>
      <c r="E32" s="189"/>
      <c r="F32" s="189"/>
      <c r="G32" s="189"/>
      <c r="H32" s="188"/>
      <c r="I32" s="327">
        <v>1</v>
      </c>
    </row>
    <row r="33" spans="1:9" ht="15" thickBot="1" x14ac:dyDescent="0.4">
      <c r="A33" s="441" t="s">
        <v>139</v>
      </c>
      <c r="B33" s="159" t="s">
        <v>17</v>
      </c>
      <c r="C33" s="159" t="s">
        <v>995</v>
      </c>
      <c r="D33" s="177"/>
      <c r="E33" s="177"/>
      <c r="F33" s="177"/>
      <c r="G33" s="177"/>
      <c r="H33" s="159"/>
      <c r="I33" s="442">
        <v>1</v>
      </c>
    </row>
    <row r="34" spans="1:9" ht="15" thickBot="1" x14ac:dyDescent="0.4">
      <c r="A34" s="434"/>
      <c r="B34" s="435"/>
      <c r="C34" s="435"/>
      <c r="D34" s="434"/>
      <c r="E34" s="434"/>
      <c r="F34" s="434"/>
      <c r="G34" s="434"/>
      <c r="H34" s="435"/>
      <c r="I34" s="436"/>
    </row>
    <row r="35" spans="1:9" x14ac:dyDescent="0.35">
      <c r="A35" s="443" t="s">
        <v>18</v>
      </c>
      <c r="B35" s="444" t="s">
        <v>19</v>
      </c>
      <c r="C35" s="446"/>
      <c r="D35" s="445"/>
      <c r="E35" s="445"/>
      <c r="F35" s="445"/>
      <c r="G35" s="445"/>
      <c r="H35" s="446"/>
      <c r="I35" s="447">
        <f>SUM(I36:I39)/4</f>
        <v>0.75</v>
      </c>
    </row>
    <row r="36" spans="1:9" x14ac:dyDescent="0.35">
      <c r="A36" s="179" t="s">
        <v>140</v>
      </c>
      <c r="B36" s="180" t="s">
        <v>97</v>
      </c>
      <c r="C36" s="180" t="s">
        <v>513</v>
      </c>
      <c r="D36" s="181"/>
      <c r="E36" s="181"/>
      <c r="F36" s="181"/>
      <c r="G36" s="181"/>
      <c r="H36" s="180"/>
      <c r="I36" s="182">
        <v>0</v>
      </c>
    </row>
    <row r="37" spans="1:9" ht="29" x14ac:dyDescent="0.35">
      <c r="A37" s="179" t="s">
        <v>141</v>
      </c>
      <c r="B37" s="180" t="s">
        <v>20</v>
      </c>
      <c r="C37" s="180" t="s">
        <v>880</v>
      </c>
      <c r="D37" s="181"/>
      <c r="E37" s="181"/>
      <c r="F37" s="181"/>
      <c r="G37" s="181"/>
      <c r="H37" s="180"/>
      <c r="I37" s="182">
        <v>1</v>
      </c>
    </row>
    <row r="38" spans="1:9" ht="29" x14ac:dyDescent="0.35">
      <c r="A38" s="179" t="s">
        <v>142</v>
      </c>
      <c r="B38" s="180" t="s">
        <v>21</v>
      </c>
      <c r="C38" s="180" t="s">
        <v>881</v>
      </c>
      <c r="D38" s="181"/>
      <c r="E38" s="181"/>
      <c r="F38" s="181"/>
      <c r="G38" s="181"/>
      <c r="H38" s="180"/>
      <c r="I38" s="182">
        <v>2</v>
      </c>
    </row>
    <row r="39" spans="1:9" ht="29.5" thickBot="1" x14ac:dyDescent="0.4">
      <c r="A39" s="448" t="s">
        <v>143</v>
      </c>
      <c r="B39" s="126" t="s">
        <v>86</v>
      </c>
      <c r="C39" s="126" t="s">
        <v>829</v>
      </c>
      <c r="D39" s="127"/>
      <c r="E39" s="127"/>
      <c r="F39" s="127"/>
      <c r="G39" s="127"/>
      <c r="H39" s="126"/>
      <c r="I39" s="151">
        <v>0</v>
      </c>
    </row>
    <row r="40" spans="1:9" ht="15" thickBot="1" x14ac:dyDescent="0.4">
      <c r="A40" s="449"/>
      <c r="B40" s="153"/>
      <c r="C40" s="153"/>
      <c r="D40" s="449"/>
      <c r="E40" s="449"/>
      <c r="F40" s="449"/>
      <c r="G40" s="449"/>
      <c r="H40" s="153"/>
      <c r="I40" s="450"/>
    </row>
    <row r="41" spans="1:9" ht="29" x14ac:dyDescent="0.35">
      <c r="A41" s="131" t="s">
        <v>22</v>
      </c>
      <c r="B41" s="132" t="s">
        <v>74</v>
      </c>
      <c r="C41" s="134"/>
      <c r="D41" s="133"/>
      <c r="E41" s="133"/>
      <c r="F41" s="133"/>
      <c r="G41" s="133"/>
      <c r="H41" s="134"/>
      <c r="I41" s="135">
        <f>SUM(I42:I44)/3</f>
        <v>3.3333333333333335</v>
      </c>
    </row>
    <row r="42" spans="1:9" ht="58" x14ac:dyDescent="0.35">
      <c r="A42" s="128" t="s">
        <v>144</v>
      </c>
      <c r="B42" s="149" t="s">
        <v>23</v>
      </c>
      <c r="C42" s="149" t="s">
        <v>1181</v>
      </c>
      <c r="D42" s="150"/>
      <c r="E42" s="150"/>
      <c r="F42" s="150"/>
      <c r="G42" s="150"/>
      <c r="H42" s="149"/>
      <c r="I42" s="330">
        <v>3</v>
      </c>
    </row>
    <row r="43" spans="1:9" ht="29" x14ac:dyDescent="0.35">
      <c r="A43" s="128" t="s">
        <v>145</v>
      </c>
      <c r="B43" s="149" t="s">
        <v>228</v>
      </c>
      <c r="C43" s="149" t="s">
        <v>1196</v>
      </c>
      <c r="D43" s="150"/>
      <c r="E43" s="150"/>
      <c r="F43" s="150"/>
      <c r="G43" s="150"/>
      <c r="H43" s="149"/>
      <c r="I43" s="330">
        <v>2</v>
      </c>
    </row>
    <row r="44" spans="1:9" ht="15" thickBot="1" x14ac:dyDescent="0.4">
      <c r="A44" s="451" t="s">
        <v>146</v>
      </c>
      <c r="B44" s="129" t="s">
        <v>24</v>
      </c>
      <c r="C44" s="129" t="s">
        <v>845</v>
      </c>
      <c r="D44" s="130"/>
      <c r="E44" s="130"/>
      <c r="F44" s="130"/>
      <c r="G44" s="130"/>
      <c r="H44" s="129"/>
      <c r="I44" s="336">
        <v>5</v>
      </c>
    </row>
    <row r="45" spans="1:9" ht="15" thickBot="1" x14ac:dyDescent="0.4">
      <c r="A45" s="434"/>
      <c r="B45" s="435"/>
      <c r="C45" s="435"/>
      <c r="D45" s="434"/>
      <c r="E45" s="434"/>
      <c r="F45" s="434"/>
      <c r="G45" s="434"/>
      <c r="H45" s="435"/>
      <c r="I45" s="436"/>
    </row>
    <row r="46" spans="1:9" x14ac:dyDescent="0.35">
      <c r="A46" s="452" t="s">
        <v>25</v>
      </c>
      <c r="B46" s="453" t="s">
        <v>26</v>
      </c>
      <c r="C46" s="160"/>
      <c r="D46" s="454"/>
      <c r="E46" s="454"/>
      <c r="F46" s="454"/>
      <c r="G46" s="454"/>
      <c r="H46" s="160"/>
      <c r="I46" s="455">
        <f>SUM(I47:I50)/4</f>
        <v>1.5</v>
      </c>
    </row>
    <row r="47" spans="1:9" x14ac:dyDescent="0.35">
      <c r="A47" s="183" t="s">
        <v>147</v>
      </c>
      <c r="B47" s="184" t="s">
        <v>208</v>
      </c>
      <c r="C47" s="184" t="s">
        <v>490</v>
      </c>
      <c r="D47" s="185"/>
      <c r="E47" s="185"/>
      <c r="F47" s="185"/>
      <c r="G47" s="185"/>
      <c r="H47" s="184"/>
      <c r="I47" s="186">
        <v>1</v>
      </c>
    </row>
    <row r="48" spans="1:9" ht="29" x14ac:dyDescent="0.35">
      <c r="A48" s="183" t="s">
        <v>148</v>
      </c>
      <c r="B48" s="184" t="s">
        <v>209</v>
      </c>
      <c r="C48" s="184" t="s">
        <v>491</v>
      </c>
      <c r="D48" s="185"/>
      <c r="E48" s="185"/>
      <c r="F48" s="185"/>
      <c r="G48" s="185"/>
      <c r="H48" s="184"/>
      <c r="I48" s="186">
        <v>2</v>
      </c>
    </row>
    <row r="49" spans="1:9" ht="29" x14ac:dyDescent="0.35">
      <c r="A49" s="183" t="s">
        <v>149</v>
      </c>
      <c r="B49" s="184" t="s">
        <v>27</v>
      </c>
      <c r="C49" s="184" t="s">
        <v>905</v>
      </c>
      <c r="D49" s="185"/>
      <c r="E49" s="185"/>
      <c r="F49" s="185"/>
      <c r="G49" s="185"/>
      <c r="H49" s="184"/>
      <c r="I49" s="186">
        <v>2</v>
      </c>
    </row>
    <row r="50" spans="1:9" ht="29.5" thickBot="1" x14ac:dyDescent="0.4">
      <c r="A50" s="456" t="s">
        <v>150</v>
      </c>
      <c r="B50" s="152" t="s">
        <v>1186</v>
      </c>
      <c r="C50" s="152" t="s">
        <v>489</v>
      </c>
      <c r="D50" s="172"/>
      <c r="E50" s="172"/>
      <c r="F50" s="172"/>
      <c r="G50" s="172"/>
      <c r="H50" s="152"/>
      <c r="I50" s="173">
        <v>1</v>
      </c>
    </row>
    <row r="51" spans="1:9" ht="15" thickBot="1" x14ac:dyDescent="0.4">
      <c r="A51" s="434"/>
      <c r="B51" s="435"/>
      <c r="C51" s="435"/>
      <c r="D51" s="434"/>
      <c r="E51" s="434"/>
      <c r="F51" s="434"/>
      <c r="G51" s="434"/>
      <c r="H51" s="435"/>
      <c r="I51" s="436"/>
    </row>
    <row r="52" spans="1:9" x14ac:dyDescent="0.35">
      <c r="A52" s="457" t="s">
        <v>28</v>
      </c>
      <c r="B52" s="458" t="s">
        <v>29</v>
      </c>
      <c r="C52" s="154"/>
      <c r="D52" s="459"/>
      <c r="E52" s="459"/>
      <c r="F52" s="459"/>
      <c r="G52" s="459"/>
      <c r="H52" s="154"/>
      <c r="I52" s="460">
        <f>SUM(I53:I56)/4</f>
        <v>0.5</v>
      </c>
    </row>
    <row r="53" spans="1:9" x14ac:dyDescent="0.35">
      <c r="A53" s="165" t="s">
        <v>151</v>
      </c>
      <c r="B53" s="155" t="s">
        <v>30</v>
      </c>
      <c r="C53" s="155" t="s">
        <v>922</v>
      </c>
      <c r="D53" s="166"/>
      <c r="E53" s="166"/>
      <c r="F53" s="166"/>
      <c r="G53" s="166"/>
      <c r="H53" s="155"/>
      <c r="I53" s="167">
        <v>1</v>
      </c>
    </row>
    <row r="54" spans="1:9" ht="29" x14ac:dyDescent="0.35">
      <c r="A54" s="165" t="s">
        <v>152</v>
      </c>
      <c r="B54" s="155" t="s">
        <v>31</v>
      </c>
      <c r="C54" s="155" t="s">
        <v>921</v>
      </c>
      <c r="D54" s="166"/>
      <c r="E54" s="166"/>
      <c r="F54" s="166"/>
      <c r="G54" s="166"/>
      <c r="H54" s="155"/>
      <c r="I54" s="167">
        <v>1</v>
      </c>
    </row>
    <row r="55" spans="1:9" x14ac:dyDescent="0.35">
      <c r="A55" s="165" t="s">
        <v>153</v>
      </c>
      <c r="B55" s="155" t="s">
        <v>32</v>
      </c>
      <c r="C55" s="155" t="s">
        <v>257</v>
      </c>
      <c r="D55" s="166"/>
      <c r="E55" s="166"/>
      <c r="F55" s="166"/>
      <c r="G55" s="166"/>
      <c r="H55" s="155"/>
      <c r="I55" s="167">
        <v>0</v>
      </c>
    </row>
    <row r="56" spans="1:9" ht="15" thickBot="1" x14ac:dyDescent="0.4">
      <c r="A56" s="461" t="s">
        <v>154</v>
      </c>
      <c r="B56" s="462" t="s">
        <v>33</v>
      </c>
      <c r="C56" s="462" t="s">
        <v>257</v>
      </c>
      <c r="D56" s="463"/>
      <c r="E56" s="463"/>
      <c r="F56" s="463"/>
      <c r="G56" s="463"/>
      <c r="H56" s="462"/>
      <c r="I56" s="464">
        <v>0</v>
      </c>
    </row>
    <row r="57" spans="1:9" ht="15" thickBot="1" x14ac:dyDescent="0.4">
      <c r="A57" s="434"/>
      <c r="B57" s="435"/>
      <c r="C57" s="435"/>
      <c r="D57" s="434"/>
      <c r="E57" s="434"/>
      <c r="F57" s="434"/>
      <c r="G57" s="434"/>
      <c r="H57" s="435"/>
      <c r="I57" s="436"/>
    </row>
    <row r="58" spans="1:9" x14ac:dyDescent="0.35">
      <c r="A58" s="465" t="s">
        <v>34</v>
      </c>
      <c r="B58" s="466" t="s">
        <v>211</v>
      </c>
      <c r="C58" s="156"/>
      <c r="D58" s="467"/>
      <c r="E58" s="467"/>
      <c r="F58" s="467"/>
      <c r="G58" s="467"/>
      <c r="H58" s="156"/>
      <c r="I58" s="468">
        <f>SUM(I59:I65)/7</f>
        <v>2.2857142857142856</v>
      </c>
    </row>
    <row r="59" spans="1:9" ht="29" x14ac:dyDescent="0.35">
      <c r="A59" s="190" t="s">
        <v>155</v>
      </c>
      <c r="B59" s="391" t="s">
        <v>35</v>
      </c>
      <c r="C59" s="391" t="s">
        <v>492</v>
      </c>
      <c r="D59" s="384"/>
      <c r="E59" s="384"/>
      <c r="F59" s="384"/>
      <c r="G59" s="384"/>
      <c r="H59" s="391"/>
      <c r="I59" s="333">
        <v>3</v>
      </c>
    </row>
    <row r="60" spans="1:9" x14ac:dyDescent="0.35">
      <c r="A60" s="190" t="s">
        <v>156</v>
      </c>
      <c r="B60" s="391" t="s">
        <v>212</v>
      </c>
      <c r="C60" s="391" t="s">
        <v>259</v>
      </c>
      <c r="D60" s="384"/>
      <c r="E60" s="384"/>
      <c r="F60" s="384"/>
      <c r="G60" s="384"/>
      <c r="H60" s="391"/>
      <c r="I60" s="333">
        <v>3</v>
      </c>
    </row>
    <row r="61" spans="1:9" x14ac:dyDescent="0.35">
      <c r="A61" s="190" t="s">
        <v>157</v>
      </c>
      <c r="B61" s="391" t="s">
        <v>98</v>
      </c>
      <c r="C61" s="391" t="s">
        <v>260</v>
      </c>
      <c r="D61" s="384"/>
      <c r="E61" s="384"/>
      <c r="F61" s="384"/>
      <c r="G61" s="384"/>
      <c r="H61" s="391"/>
      <c r="I61" s="333">
        <v>3</v>
      </c>
    </row>
    <row r="62" spans="1:9" x14ac:dyDescent="0.35">
      <c r="A62" s="190" t="s">
        <v>158</v>
      </c>
      <c r="B62" s="391" t="s">
        <v>36</v>
      </c>
      <c r="C62" s="391" t="s">
        <v>934</v>
      </c>
      <c r="D62" s="384"/>
      <c r="E62" s="384"/>
      <c r="F62" s="384"/>
      <c r="G62" s="384"/>
      <c r="H62" s="391"/>
      <c r="I62" s="333">
        <v>4</v>
      </c>
    </row>
    <row r="63" spans="1:9" ht="29" x14ac:dyDescent="0.35">
      <c r="A63" s="190" t="s">
        <v>159</v>
      </c>
      <c r="B63" s="391" t="s">
        <v>37</v>
      </c>
      <c r="C63" s="391" t="s">
        <v>1180</v>
      </c>
      <c r="D63" s="384"/>
      <c r="E63" s="384"/>
      <c r="F63" s="384"/>
      <c r="G63" s="384"/>
      <c r="H63" s="391"/>
      <c r="I63" s="333">
        <v>0</v>
      </c>
    </row>
    <row r="64" spans="1:9" ht="29" x14ac:dyDescent="0.35">
      <c r="A64" s="190" t="s">
        <v>160</v>
      </c>
      <c r="B64" s="391" t="s">
        <v>38</v>
      </c>
      <c r="C64" s="391" t="s">
        <v>262</v>
      </c>
      <c r="D64" s="384"/>
      <c r="E64" s="384"/>
      <c r="F64" s="384"/>
      <c r="G64" s="384"/>
      <c r="H64" s="391"/>
      <c r="I64" s="333">
        <v>0</v>
      </c>
    </row>
    <row r="65" spans="1:9" ht="29.5" thickBot="1" x14ac:dyDescent="0.4">
      <c r="A65" s="420" t="s">
        <v>161</v>
      </c>
      <c r="B65" s="392" t="s">
        <v>39</v>
      </c>
      <c r="C65" s="392" t="s">
        <v>263</v>
      </c>
      <c r="D65" s="385"/>
      <c r="E65" s="385"/>
      <c r="F65" s="385"/>
      <c r="G65" s="385"/>
      <c r="H65" s="392"/>
      <c r="I65" s="145">
        <v>3</v>
      </c>
    </row>
    <row r="66" spans="1:9" ht="15" thickBot="1" x14ac:dyDescent="0.4">
      <c r="A66" s="434"/>
      <c r="B66" s="435"/>
      <c r="C66" s="435"/>
      <c r="D66" s="434"/>
      <c r="E66" s="434"/>
      <c r="F66" s="434"/>
      <c r="G66" s="434"/>
      <c r="H66" s="435"/>
      <c r="I66" s="436"/>
    </row>
    <row r="67" spans="1:9" x14ac:dyDescent="0.35">
      <c r="A67" s="469" t="s">
        <v>40</v>
      </c>
      <c r="B67" s="470" t="s">
        <v>41</v>
      </c>
      <c r="C67" s="472"/>
      <c r="D67" s="471"/>
      <c r="E67" s="471"/>
      <c r="F67" s="471"/>
      <c r="G67" s="471"/>
      <c r="H67" s="472"/>
      <c r="I67" s="473">
        <f>SUM(I68:I76)/9</f>
        <v>2.3333333333333335</v>
      </c>
    </row>
    <row r="68" spans="1:9" ht="75.75" customHeight="1" x14ac:dyDescent="0.35">
      <c r="A68" s="338" t="s">
        <v>162</v>
      </c>
      <c r="B68" s="139" t="s">
        <v>42</v>
      </c>
      <c r="C68" s="141" t="s">
        <v>866</v>
      </c>
      <c r="D68" s="140"/>
      <c r="E68" s="140"/>
      <c r="F68" s="140"/>
      <c r="G68" s="140"/>
      <c r="H68" s="141"/>
      <c r="I68" s="142">
        <v>1</v>
      </c>
    </row>
    <row r="69" spans="1:9" ht="29" x14ac:dyDescent="0.35">
      <c r="A69" s="338" t="s">
        <v>163</v>
      </c>
      <c r="B69" s="139" t="s">
        <v>99</v>
      </c>
      <c r="C69" s="141" t="s">
        <v>1073</v>
      </c>
      <c r="D69" s="140"/>
      <c r="E69" s="140"/>
      <c r="F69" s="140"/>
      <c r="G69" s="140"/>
      <c r="H69" s="141"/>
      <c r="I69" s="142">
        <v>1</v>
      </c>
    </row>
    <row r="70" spans="1:9" ht="29" x14ac:dyDescent="0.35">
      <c r="A70" s="338" t="s">
        <v>164</v>
      </c>
      <c r="B70" s="139" t="s">
        <v>43</v>
      </c>
      <c r="C70" s="141" t="s">
        <v>867</v>
      </c>
      <c r="D70" s="140"/>
      <c r="E70" s="140"/>
      <c r="F70" s="140"/>
      <c r="G70" s="140"/>
      <c r="H70" s="141"/>
      <c r="I70" s="142">
        <v>3</v>
      </c>
    </row>
    <row r="71" spans="1:9" ht="29" x14ac:dyDescent="0.35">
      <c r="A71" s="338" t="s">
        <v>165</v>
      </c>
      <c r="B71" s="139" t="s">
        <v>44</v>
      </c>
      <c r="C71" s="141" t="s">
        <v>515</v>
      </c>
      <c r="D71" s="140"/>
      <c r="E71" s="140"/>
      <c r="F71" s="140"/>
      <c r="G71" s="140"/>
      <c r="H71" s="141"/>
      <c r="I71" s="142">
        <v>3</v>
      </c>
    </row>
    <row r="72" spans="1:9" x14ac:dyDescent="0.35">
      <c r="A72" s="338" t="s">
        <v>166</v>
      </c>
      <c r="B72" s="139" t="s">
        <v>100</v>
      </c>
      <c r="C72" s="141" t="s">
        <v>516</v>
      </c>
      <c r="D72" s="140"/>
      <c r="E72" s="140"/>
      <c r="F72" s="140"/>
      <c r="G72" s="140"/>
      <c r="H72" s="141"/>
      <c r="I72" s="142">
        <v>3</v>
      </c>
    </row>
    <row r="73" spans="1:9" x14ac:dyDescent="0.35">
      <c r="A73" s="338" t="s">
        <v>167</v>
      </c>
      <c r="B73" s="339" t="s">
        <v>45</v>
      </c>
      <c r="C73" s="175" t="s">
        <v>514</v>
      </c>
      <c r="D73" s="174"/>
      <c r="E73" s="174"/>
      <c r="F73" s="174"/>
      <c r="G73" s="174"/>
      <c r="H73" s="175"/>
      <c r="I73" s="176">
        <v>1</v>
      </c>
    </row>
    <row r="74" spans="1:9" ht="29" x14ac:dyDescent="0.35">
      <c r="A74" s="338" t="s">
        <v>232</v>
      </c>
      <c r="B74" s="339" t="s">
        <v>233</v>
      </c>
      <c r="C74" s="175" t="s">
        <v>517</v>
      </c>
      <c r="D74" s="174"/>
      <c r="E74" s="174"/>
      <c r="F74" s="174"/>
      <c r="G74" s="174"/>
      <c r="H74" s="175"/>
      <c r="I74" s="176">
        <v>3</v>
      </c>
    </row>
    <row r="75" spans="1:9" ht="29" x14ac:dyDescent="0.35">
      <c r="A75" s="338" t="s">
        <v>234</v>
      </c>
      <c r="B75" s="139" t="s">
        <v>235</v>
      </c>
      <c r="C75" s="175" t="s">
        <v>415</v>
      </c>
      <c r="D75" s="174"/>
      <c r="E75" s="174"/>
      <c r="F75" s="174"/>
      <c r="G75" s="174"/>
      <c r="H75" s="175"/>
      <c r="I75" s="176">
        <v>3</v>
      </c>
    </row>
    <row r="76" spans="1:9" ht="29.5" thickBot="1" x14ac:dyDescent="0.4">
      <c r="A76" s="474" t="s">
        <v>236</v>
      </c>
      <c r="B76" s="397" t="s">
        <v>237</v>
      </c>
      <c r="C76" s="399" t="s">
        <v>415</v>
      </c>
      <c r="D76" s="398"/>
      <c r="E76" s="398"/>
      <c r="F76" s="398"/>
      <c r="G76" s="398"/>
      <c r="H76" s="399"/>
      <c r="I76" s="400">
        <v>3</v>
      </c>
    </row>
    <row r="77" spans="1:9" ht="15" thickBot="1" x14ac:dyDescent="0.4">
      <c r="A77" s="449"/>
      <c r="B77" s="153"/>
      <c r="C77" s="153"/>
      <c r="D77" s="449"/>
      <c r="E77" s="449"/>
      <c r="F77" s="449"/>
      <c r="G77" s="449"/>
      <c r="H77" s="153"/>
      <c r="I77" s="450"/>
    </row>
    <row r="78" spans="1:9" x14ac:dyDescent="0.35">
      <c r="A78" s="475" t="s">
        <v>46</v>
      </c>
      <c r="B78" s="476" t="s">
        <v>47</v>
      </c>
      <c r="C78" s="478"/>
      <c r="D78" s="477"/>
      <c r="E78" s="477"/>
      <c r="F78" s="477"/>
      <c r="G78" s="477"/>
      <c r="H78" s="478"/>
      <c r="I78" s="479">
        <f>SUM(I79:I80)/2</f>
        <v>3</v>
      </c>
    </row>
    <row r="79" spans="1:9" ht="29" x14ac:dyDescent="0.35">
      <c r="A79" s="162" t="s">
        <v>168</v>
      </c>
      <c r="B79" s="157" t="s">
        <v>213</v>
      </c>
      <c r="C79" s="157" t="s">
        <v>1198</v>
      </c>
      <c r="D79" s="163"/>
      <c r="E79" s="163"/>
      <c r="F79" s="163"/>
      <c r="G79" s="163"/>
      <c r="H79" s="157"/>
      <c r="I79" s="164">
        <v>3</v>
      </c>
    </row>
    <row r="80" spans="1:9" ht="15" thickBot="1" x14ac:dyDescent="0.4">
      <c r="A80" s="480" t="s">
        <v>169</v>
      </c>
      <c r="B80" s="481" t="s">
        <v>48</v>
      </c>
      <c r="C80" s="481" t="s">
        <v>1199</v>
      </c>
      <c r="D80" s="482"/>
      <c r="E80" s="482"/>
      <c r="F80" s="482"/>
      <c r="G80" s="482"/>
      <c r="H80" s="481"/>
      <c r="I80" s="483">
        <v>3</v>
      </c>
    </row>
    <row r="81" spans="1:9" ht="15" thickBot="1" x14ac:dyDescent="0.4">
      <c r="A81" s="434"/>
      <c r="B81" s="435"/>
      <c r="C81" s="435"/>
      <c r="D81" s="434"/>
      <c r="E81" s="434"/>
      <c r="F81" s="434"/>
      <c r="G81" s="434"/>
      <c r="H81" s="435"/>
      <c r="I81" s="436"/>
    </row>
    <row r="82" spans="1:9" x14ac:dyDescent="0.35">
      <c r="A82" s="428" t="s">
        <v>49</v>
      </c>
      <c r="B82" s="429" t="s">
        <v>50</v>
      </c>
      <c r="C82" s="431"/>
      <c r="D82" s="430"/>
      <c r="E82" s="430"/>
      <c r="F82" s="430"/>
      <c r="G82" s="430"/>
      <c r="H82" s="431"/>
      <c r="I82" s="484">
        <f>SUM(I83:I87)/5</f>
        <v>2.4</v>
      </c>
    </row>
    <row r="83" spans="1:9" x14ac:dyDescent="0.35">
      <c r="A83" s="136" t="s">
        <v>170</v>
      </c>
      <c r="B83" s="138" t="s">
        <v>214</v>
      </c>
      <c r="C83" s="138" t="s">
        <v>497</v>
      </c>
      <c r="D83" s="137"/>
      <c r="E83" s="137"/>
      <c r="F83" s="137"/>
      <c r="G83" s="137"/>
      <c r="H83" s="138"/>
      <c r="I83" s="334">
        <v>0</v>
      </c>
    </row>
    <row r="84" spans="1:9" x14ac:dyDescent="0.35">
      <c r="A84" s="136" t="s">
        <v>171</v>
      </c>
      <c r="B84" s="138" t="s">
        <v>51</v>
      </c>
      <c r="C84" s="138" t="s">
        <v>309</v>
      </c>
      <c r="D84" s="137"/>
      <c r="E84" s="137"/>
      <c r="F84" s="137"/>
      <c r="G84" s="137"/>
      <c r="H84" s="138"/>
      <c r="I84" s="334">
        <v>3</v>
      </c>
    </row>
    <row r="85" spans="1:9" x14ac:dyDescent="0.35">
      <c r="A85" s="136" t="s">
        <v>872</v>
      </c>
      <c r="B85" s="138" t="s">
        <v>52</v>
      </c>
      <c r="C85" s="138" t="s">
        <v>498</v>
      </c>
      <c r="D85" s="137"/>
      <c r="E85" s="137"/>
      <c r="F85" s="137"/>
      <c r="G85" s="137"/>
      <c r="H85" s="138"/>
      <c r="I85" s="334">
        <v>3</v>
      </c>
    </row>
    <row r="86" spans="1:9" ht="19.5" customHeight="1" x14ac:dyDescent="0.35">
      <c r="A86" s="136" t="s">
        <v>172</v>
      </c>
      <c r="B86" s="210" t="s">
        <v>53</v>
      </c>
      <c r="C86" s="138" t="s">
        <v>500</v>
      </c>
      <c r="D86" s="137"/>
      <c r="E86" s="137"/>
      <c r="F86" s="137"/>
      <c r="G86" s="137"/>
      <c r="H86" s="138"/>
      <c r="I86" s="334">
        <v>3</v>
      </c>
    </row>
    <row r="87" spans="1:9" ht="29.5" thickBot="1" x14ac:dyDescent="0.4">
      <c r="A87" s="485" t="s">
        <v>173</v>
      </c>
      <c r="B87" s="143" t="s">
        <v>215</v>
      </c>
      <c r="C87" s="143" t="s">
        <v>499</v>
      </c>
      <c r="D87" s="144"/>
      <c r="E87" s="144"/>
      <c r="F87" s="144"/>
      <c r="G87" s="144"/>
      <c r="H87" s="143"/>
      <c r="I87" s="324">
        <v>3</v>
      </c>
    </row>
    <row r="88" spans="1:9" ht="15" thickBot="1" x14ac:dyDescent="0.4">
      <c r="A88" s="434"/>
      <c r="B88" s="435"/>
      <c r="C88" s="435"/>
      <c r="D88" s="434"/>
      <c r="E88" s="434"/>
      <c r="F88" s="434"/>
      <c r="G88" s="434"/>
      <c r="H88" s="435"/>
      <c r="I88" s="436"/>
    </row>
    <row r="89" spans="1:9" x14ac:dyDescent="0.35">
      <c r="A89" s="437" t="s">
        <v>54</v>
      </c>
      <c r="B89" s="438" t="s">
        <v>55</v>
      </c>
      <c r="C89" s="158"/>
      <c r="D89" s="439"/>
      <c r="E89" s="439"/>
      <c r="F89" s="439"/>
      <c r="G89" s="439"/>
      <c r="H89" s="158"/>
      <c r="I89" s="440">
        <f>SUM(I90:I94)/5</f>
        <v>2.8</v>
      </c>
    </row>
    <row r="90" spans="1:9" x14ac:dyDescent="0.35">
      <c r="A90" s="187" t="s">
        <v>174</v>
      </c>
      <c r="B90" s="188" t="s">
        <v>56</v>
      </c>
      <c r="C90" s="188" t="s">
        <v>285</v>
      </c>
      <c r="D90" s="189"/>
      <c r="E90" s="189"/>
      <c r="F90" s="189"/>
      <c r="G90" s="189"/>
      <c r="H90" s="188"/>
      <c r="I90" s="327">
        <v>4</v>
      </c>
    </row>
    <row r="91" spans="1:9" x14ac:dyDescent="0.35">
      <c r="A91" s="187" t="s">
        <v>175</v>
      </c>
      <c r="B91" s="188" t="s">
        <v>101</v>
      </c>
      <c r="C91" s="188" t="s">
        <v>495</v>
      </c>
      <c r="D91" s="189"/>
      <c r="E91" s="189"/>
      <c r="F91" s="189"/>
      <c r="G91" s="189"/>
      <c r="H91" s="188"/>
      <c r="I91" s="327">
        <v>2</v>
      </c>
    </row>
    <row r="92" spans="1:9" x14ac:dyDescent="0.35">
      <c r="A92" s="187" t="s">
        <v>873</v>
      </c>
      <c r="B92" s="188" t="s">
        <v>57</v>
      </c>
      <c r="C92" s="188" t="s">
        <v>496</v>
      </c>
      <c r="D92" s="189"/>
      <c r="E92" s="189"/>
      <c r="F92" s="189"/>
      <c r="G92" s="189"/>
      <c r="H92" s="188"/>
      <c r="I92" s="327">
        <v>2</v>
      </c>
    </row>
    <row r="93" spans="1:9" x14ac:dyDescent="0.35">
      <c r="A93" s="187" t="s">
        <v>176</v>
      </c>
      <c r="B93" s="188" t="s">
        <v>58</v>
      </c>
      <c r="C93" s="188" t="s">
        <v>955</v>
      </c>
      <c r="D93" s="189"/>
      <c r="E93" s="189"/>
      <c r="F93" s="189"/>
      <c r="G93" s="189"/>
      <c r="H93" s="188"/>
      <c r="I93" s="327">
        <v>3</v>
      </c>
    </row>
    <row r="94" spans="1:9" ht="29.5" thickBot="1" x14ac:dyDescent="0.4">
      <c r="A94" s="441" t="s">
        <v>177</v>
      </c>
      <c r="B94" s="159" t="s">
        <v>59</v>
      </c>
      <c r="C94" s="159" t="s">
        <v>956</v>
      </c>
      <c r="D94" s="177"/>
      <c r="E94" s="177"/>
      <c r="F94" s="177"/>
      <c r="G94" s="177"/>
      <c r="H94" s="159"/>
      <c r="I94" s="442">
        <v>3</v>
      </c>
    </row>
    <row r="95" spans="1:9" ht="15" thickBot="1" x14ac:dyDescent="0.4">
      <c r="A95" s="434"/>
      <c r="B95" s="435"/>
      <c r="C95" s="435"/>
      <c r="D95" s="434"/>
      <c r="E95" s="434"/>
      <c r="F95" s="434"/>
      <c r="G95" s="434"/>
      <c r="H95" s="435"/>
      <c r="I95" s="436"/>
    </row>
    <row r="96" spans="1:9" x14ac:dyDescent="0.35">
      <c r="A96" s="443" t="s">
        <v>60</v>
      </c>
      <c r="B96" s="444" t="s">
        <v>220</v>
      </c>
      <c r="C96" s="446"/>
      <c r="D96" s="445"/>
      <c r="E96" s="445"/>
      <c r="F96" s="445"/>
      <c r="G96" s="445"/>
      <c r="H96" s="446"/>
      <c r="I96" s="447">
        <f>SUM(I97:I112)/16</f>
        <v>0</v>
      </c>
    </row>
    <row r="97" spans="1:9" ht="29" x14ac:dyDescent="0.35">
      <c r="A97" s="179" t="s">
        <v>178</v>
      </c>
      <c r="B97" s="180" t="s">
        <v>216</v>
      </c>
      <c r="C97" s="180"/>
      <c r="D97" s="181"/>
      <c r="E97" s="181"/>
      <c r="F97" s="181"/>
      <c r="G97" s="181"/>
      <c r="H97" s="180"/>
      <c r="I97" s="182">
        <v>0</v>
      </c>
    </row>
    <row r="98" spans="1:9" ht="29" x14ac:dyDescent="0.35">
      <c r="A98" s="179" t="s">
        <v>179</v>
      </c>
      <c r="B98" s="180" t="s">
        <v>217</v>
      </c>
      <c r="C98" s="180"/>
      <c r="D98" s="181"/>
      <c r="E98" s="181"/>
      <c r="F98" s="181"/>
      <c r="G98" s="181"/>
      <c r="H98" s="180"/>
      <c r="I98" s="182">
        <v>0</v>
      </c>
    </row>
    <row r="99" spans="1:9" x14ac:dyDescent="0.35">
      <c r="A99" s="179" t="s">
        <v>180</v>
      </c>
      <c r="B99" s="180" t="s">
        <v>218</v>
      </c>
      <c r="C99" s="180"/>
      <c r="D99" s="181"/>
      <c r="E99" s="181"/>
      <c r="F99" s="181"/>
      <c r="G99" s="181"/>
      <c r="H99" s="180"/>
      <c r="I99" s="182">
        <v>0</v>
      </c>
    </row>
    <row r="100" spans="1:9" x14ac:dyDescent="0.35">
      <c r="A100" s="179" t="s">
        <v>181</v>
      </c>
      <c r="B100" s="180" t="s">
        <v>219</v>
      </c>
      <c r="C100" s="180"/>
      <c r="D100" s="181"/>
      <c r="E100" s="181"/>
      <c r="F100" s="181"/>
      <c r="G100" s="181"/>
      <c r="H100" s="180"/>
      <c r="I100" s="182">
        <v>0</v>
      </c>
    </row>
    <row r="101" spans="1:9" x14ac:dyDescent="0.35">
      <c r="A101" s="179" t="s">
        <v>182</v>
      </c>
      <c r="B101" s="180" t="s">
        <v>221</v>
      </c>
      <c r="C101" s="180"/>
      <c r="D101" s="181"/>
      <c r="E101" s="181"/>
      <c r="F101" s="181"/>
      <c r="G101" s="181"/>
      <c r="H101" s="180"/>
      <c r="I101" s="182">
        <v>0</v>
      </c>
    </row>
    <row r="102" spans="1:9" x14ac:dyDescent="0.35">
      <c r="A102" s="179" t="s">
        <v>183</v>
      </c>
      <c r="B102" s="180" t="s">
        <v>61</v>
      </c>
      <c r="C102" s="180"/>
      <c r="D102" s="181"/>
      <c r="E102" s="181"/>
      <c r="F102" s="181"/>
      <c r="G102" s="181"/>
      <c r="H102" s="180"/>
      <c r="I102" s="182">
        <v>0</v>
      </c>
    </row>
    <row r="103" spans="1:9" x14ac:dyDescent="0.35">
      <c r="A103" s="179" t="s">
        <v>184</v>
      </c>
      <c r="B103" s="180" t="s">
        <v>222</v>
      </c>
      <c r="C103" s="180"/>
      <c r="D103" s="181"/>
      <c r="E103" s="181"/>
      <c r="F103" s="181"/>
      <c r="G103" s="181"/>
      <c r="H103" s="180"/>
      <c r="I103" s="182">
        <v>0</v>
      </c>
    </row>
    <row r="104" spans="1:9" x14ac:dyDescent="0.35">
      <c r="A104" s="179" t="s">
        <v>185</v>
      </c>
      <c r="B104" s="180" t="s">
        <v>62</v>
      </c>
      <c r="C104" s="180"/>
      <c r="D104" s="181"/>
      <c r="E104" s="181"/>
      <c r="F104" s="181"/>
      <c r="G104" s="181"/>
      <c r="H104" s="180"/>
      <c r="I104" s="182">
        <v>0</v>
      </c>
    </row>
    <row r="105" spans="1:9" x14ac:dyDescent="0.35">
      <c r="A105" s="179" t="s">
        <v>186</v>
      </c>
      <c r="B105" s="180" t="s">
        <v>63</v>
      </c>
      <c r="C105" s="180"/>
      <c r="D105" s="181"/>
      <c r="E105" s="181"/>
      <c r="F105" s="181"/>
      <c r="G105" s="181"/>
      <c r="H105" s="180"/>
      <c r="I105" s="182">
        <v>0</v>
      </c>
    </row>
    <row r="106" spans="1:9" x14ac:dyDescent="0.35">
      <c r="A106" s="179" t="s">
        <v>187</v>
      </c>
      <c r="B106" s="180" t="s">
        <v>64</v>
      </c>
      <c r="C106" s="180"/>
      <c r="D106" s="181"/>
      <c r="E106" s="181"/>
      <c r="F106" s="181"/>
      <c r="G106" s="181"/>
      <c r="H106" s="180"/>
      <c r="I106" s="182">
        <v>0</v>
      </c>
    </row>
    <row r="107" spans="1:9" x14ac:dyDescent="0.35">
      <c r="A107" s="179" t="s">
        <v>188</v>
      </c>
      <c r="B107" s="180" t="s">
        <v>65</v>
      </c>
      <c r="C107" s="180"/>
      <c r="D107" s="181"/>
      <c r="E107" s="181"/>
      <c r="F107" s="181"/>
      <c r="G107" s="181"/>
      <c r="H107" s="180"/>
      <c r="I107" s="182">
        <v>0</v>
      </c>
    </row>
    <row r="108" spans="1:9" x14ac:dyDescent="0.35">
      <c r="A108" s="179" t="s">
        <v>189</v>
      </c>
      <c r="B108" s="180" t="s">
        <v>95</v>
      </c>
      <c r="C108" s="180"/>
      <c r="D108" s="181"/>
      <c r="E108" s="181"/>
      <c r="F108" s="181"/>
      <c r="G108" s="181"/>
      <c r="H108" s="180"/>
      <c r="I108" s="182">
        <v>0</v>
      </c>
    </row>
    <row r="109" spans="1:9" x14ac:dyDescent="0.35">
      <c r="A109" s="179" t="s">
        <v>190</v>
      </c>
      <c r="B109" s="180" t="s">
        <v>66</v>
      </c>
      <c r="C109" s="180"/>
      <c r="D109" s="181"/>
      <c r="E109" s="181"/>
      <c r="F109" s="181"/>
      <c r="G109" s="181"/>
      <c r="H109" s="180"/>
      <c r="I109" s="182">
        <v>0</v>
      </c>
    </row>
    <row r="110" spans="1:9" x14ac:dyDescent="0.35">
      <c r="A110" s="179" t="s">
        <v>191</v>
      </c>
      <c r="B110" s="180" t="s">
        <v>67</v>
      </c>
      <c r="C110" s="180"/>
      <c r="D110" s="181"/>
      <c r="E110" s="181"/>
      <c r="F110" s="181"/>
      <c r="G110" s="181"/>
      <c r="H110" s="180"/>
      <c r="I110" s="182">
        <v>0</v>
      </c>
    </row>
    <row r="111" spans="1:9" x14ac:dyDescent="0.35">
      <c r="A111" s="179" t="s">
        <v>192</v>
      </c>
      <c r="B111" s="180" t="s">
        <v>68</v>
      </c>
      <c r="C111" s="180"/>
      <c r="D111" s="181"/>
      <c r="E111" s="181"/>
      <c r="F111" s="181"/>
      <c r="G111" s="181"/>
      <c r="H111" s="180"/>
      <c r="I111" s="182">
        <v>0</v>
      </c>
    </row>
    <row r="112" spans="1:9" ht="15" thickBot="1" x14ac:dyDescent="0.4">
      <c r="A112" s="448" t="s">
        <v>193</v>
      </c>
      <c r="B112" s="126" t="s">
        <v>69</v>
      </c>
      <c r="C112" s="126"/>
      <c r="D112" s="127"/>
      <c r="E112" s="127"/>
      <c r="F112" s="127"/>
      <c r="G112" s="127"/>
      <c r="H112" s="126"/>
      <c r="I112" s="151">
        <v>0</v>
      </c>
    </row>
    <row r="113" spans="1:10" ht="15" thickBot="1" x14ac:dyDescent="0.4">
      <c r="A113" s="434"/>
      <c r="B113" s="435"/>
      <c r="C113" s="435"/>
      <c r="D113" s="434"/>
      <c r="E113" s="434"/>
      <c r="F113" s="434"/>
      <c r="G113" s="434"/>
      <c r="H113" s="435"/>
      <c r="I113" s="436"/>
    </row>
    <row r="114" spans="1:10" x14ac:dyDescent="0.35">
      <c r="A114" s="131" t="s">
        <v>70</v>
      </c>
      <c r="B114" s="132" t="s">
        <v>85</v>
      </c>
      <c r="C114" s="134"/>
      <c r="D114" s="133"/>
      <c r="E114" s="133"/>
      <c r="F114" s="133"/>
      <c r="G114" s="133"/>
      <c r="H114" s="134"/>
      <c r="I114" s="135">
        <f>SUM(I115:I118)/4</f>
        <v>5</v>
      </c>
    </row>
    <row r="115" spans="1:10" ht="58" x14ac:dyDescent="0.35">
      <c r="A115" s="128" t="s">
        <v>194</v>
      </c>
      <c r="B115" s="149" t="s">
        <v>229</v>
      </c>
      <c r="C115" s="149"/>
      <c r="D115" s="150"/>
      <c r="E115" s="150"/>
      <c r="F115" s="150"/>
      <c r="G115" s="150"/>
      <c r="H115" s="149"/>
      <c r="I115" s="330">
        <v>5</v>
      </c>
    </row>
    <row r="116" spans="1:10" ht="58" x14ac:dyDescent="0.35">
      <c r="A116" s="128" t="s">
        <v>195</v>
      </c>
      <c r="B116" s="149" t="s">
        <v>230</v>
      </c>
      <c r="C116" s="149"/>
      <c r="D116" s="150"/>
      <c r="E116" s="150"/>
      <c r="F116" s="150"/>
      <c r="G116" s="150"/>
      <c r="H116" s="149"/>
      <c r="I116" s="330">
        <v>5</v>
      </c>
    </row>
    <row r="117" spans="1:10" x14ac:dyDescent="0.35">
      <c r="A117" s="128" t="s">
        <v>196</v>
      </c>
      <c r="B117" s="149" t="s">
        <v>71</v>
      </c>
      <c r="C117" s="149"/>
      <c r="D117" s="150"/>
      <c r="E117" s="150"/>
      <c r="F117" s="150"/>
      <c r="G117" s="150"/>
      <c r="H117" s="149"/>
      <c r="I117" s="330">
        <v>5</v>
      </c>
    </row>
    <row r="118" spans="1:10" ht="29.5" thickBot="1" x14ac:dyDescent="0.4">
      <c r="A118" s="451" t="s">
        <v>197</v>
      </c>
      <c r="B118" s="129" t="s">
        <v>231</v>
      </c>
      <c r="C118" s="129"/>
      <c r="D118" s="130"/>
      <c r="E118" s="130"/>
      <c r="F118" s="130"/>
      <c r="G118" s="130"/>
      <c r="H118" s="129"/>
      <c r="I118" s="336">
        <v>5</v>
      </c>
    </row>
    <row r="119" spans="1:10" ht="15" thickBot="1" x14ac:dyDescent="0.4">
      <c r="A119" s="434"/>
      <c r="B119" s="435"/>
      <c r="C119" s="435"/>
      <c r="D119" s="434"/>
      <c r="E119" s="434"/>
      <c r="F119" s="434"/>
      <c r="G119" s="434"/>
      <c r="H119" s="435"/>
      <c r="I119" s="436"/>
    </row>
    <row r="120" spans="1:10" ht="15" thickTop="1" x14ac:dyDescent="0.35">
      <c r="A120" s="537" t="s">
        <v>72</v>
      </c>
      <c r="B120" s="538" t="s">
        <v>73</v>
      </c>
      <c r="C120" s="539"/>
      <c r="D120" s="540"/>
      <c r="E120" s="540"/>
      <c r="F120" s="540"/>
      <c r="G120" s="540"/>
      <c r="H120" s="539"/>
      <c r="I120" s="541">
        <f>SUM(I121:I123)/3</f>
        <v>1</v>
      </c>
    </row>
    <row r="121" spans="1:10" x14ac:dyDescent="0.35">
      <c r="A121" s="529" t="s">
        <v>198</v>
      </c>
      <c r="B121" s="580" t="s">
        <v>238</v>
      </c>
      <c r="C121" s="184" t="s">
        <v>494</v>
      </c>
      <c r="D121" s="185"/>
      <c r="E121" s="185"/>
      <c r="F121" s="185"/>
      <c r="G121" s="185"/>
      <c r="H121" s="184"/>
      <c r="I121" s="530">
        <v>0</v>
      </c>
    </row>
    <row r="122" spans="1:10" x14ac:dyDescent="0.35">
      <c r="A122" s="529" t="s">
        <v>199</v>
      </c>
      <c r="B122" s="580" t="s">
        <v>239</v>
      </c>
      <c r="C122" s="184" t="s">
        <v>518</v>
      </c>
      <c r="D122" s="185"/>
      <c r="E122" s="185"/>
      <c r="F122" s="185"/>
      <c r="G122" s="185"/>
      <c r="H122" s="184"/>
      <c r="I122" s="530">
        <v>3</v>
      </c>
    </row>
    <row r="123" spans="1:10" ht="29.5" thickBot="1" x14ac:dyDescent="0.4">
      <c r="A123" s="531" t="s">
        <v>200</v>
      </c>
      <c r="B123" s="581" t="s">
        <v>240</v>
      </c>
      <c r="C123" s="532" t="s">
        <v>975</v>
      </c>
      <c r="D123" s="533"/>
      <c r="E123" s="533"/>
      <c r="F123" s="533"/>
      <c r="G123" s="533"/>
      <c r="H123" s="532"/>
      <c r="I123" s="534">
        <v>0</v>
      </c>
    </row>
    <row r="124" spans="1:10" ht="15" thickTop="1" x14ac:dyDescent="0.35"/>
    <row r="125" spans="1:10" ht="15" thickBot="1" x14ac:dyDescent="0.4">
      <c r="B125" s="526"/>
      <c r="C125" s="488"/>
    </row>
    <row r="126" spans="1:10" ht="15" customHeight="1" thickTop="1" thickBot="1" x14ac:dyDescent="0.4">
      <c r="B126" s="395" t="s">
        <v>84</v>
      </c>
      <c r="C126" s="615" t="s">
        <v>1119</v>
      </c>
      <c r="D126" s="624"/>
      <c r="E126" s="624"/>
      <c r="F126" s="624"/>
      <c r="G126" s="624"/>
      <c r="H126" s="624"/>
      <c r="I126" s="625"/>
      <c r="J126" s="488"/>
    </row>
    <row r="127" spans="1:10" ht="15" thickTop="1" x14ac:dyDescent="0.35">
      <c r="C127" s="608"/>
      <c r="D127" s="609"/>
      <c r="E127" s="609"/>
      <c r="F127" s="609"/>
      <c r="G127" s="609"/>
      <c r="H127" s="609"/>
      <c r="I127" s="610"/>
      <c r="J127" s="488"/>
    </row>
    <row r="128" spans="1:10" ht="15" thickBot="1" x14ac:dyDescent="0.4">
      <c r="C128" s="611"/>
      <c r="D128" s="612"/>
      <c r="E128" s="612"/>
      <c r="F128" s="612"/>
      <c r="G128" s="612"/>
      <c r="H128" s="612"/>
      <c r="I128" s="613"/>
      <c r="J128" s="488"/>
    </row>
    <row r="129" spans="8:10" s="123" customFormat="1" ht="15" thickTop="1" x14ac:dyDescent="0.35">
      <c r="I129" s="489"/>
      <c r="J129" s="488"/>
    </row>
    <row r="130" spans="8:10" s="123" customFormat="1" x14ac:dyDescent="0.35">
      <c r="I130" s="489"/>
      <c r="J130" s="488"/>
    </row>
    <row r="131" spans="8:10" s="123" customFormat="1" x14ac:dyDescent="0.35">
      <c r="I131" s="489"/>
      <c r="J131" s="488"/>
    </row>
    <row r="132" spans="8:10" s="123" customFormat="1" x14ac:dyDescent="0.35">
      <c r="I132" s="489"/>
    </row>
    <row r="133" spans="8:10" s="123" customFormat="1" x14ac:dyDescent="0.35">
      <c r="I133" s="489"/>
    </row>
    <row r="134" spans="8:10" s="123" customFormat="1" x14ac:dyDescent="0.35">
      <c r="I134" s="489"/>
    </row>
    <row r="135" spans="8:10" s="123" customFormat="1" x14ac:dyDescent="0.35">
      <c r="I135" s="489"/>
    </row>
    <row r="136" spans="8:10" s="123" customFormat="1" x14ac:dyDescent="0.35">
      <c r="I136" s="489"/>
    </row>
    <row r="137" spans="8:10" s="123" customFormat="1" x14ac:dyDescent="0.35">
      <c r="I137" s="489"/>
    </row>
    <row r="138" spans="8:10" s="123" customFormat="1" x14ac:dyDescent="0.35">
      <c r="I138" s="489"/>
    </row>
    <row r="139" spans="8:10" s="123" customFormat="1" x14ac:dyDescent="0.35">
      <c r="I139" s="489"/>
    </row>
    <row r="140" spans="8:10" s="123" customFormat="1" x14ac:dyDescent="0.35">
      <c r="I140" s="489"/>
    </row>
    <row r="141" spans="8:10" s="123" customFormat="1" x14ac:dyDescent="0.35">
      <c r="I141" s="489"/>
    </row>
    <row r="142" spans="8:10" s="123" customFormat="1" x14ac:dyDescent="0.35">
      <c r="I142" s="489"/>
    </row>
    <row r="143" spans="8:10" s="123" customFormat="1" x14ac:dyDescent="0.35">
      <c r="H143" s="171"/>
      <c r="I143" s="490"/>
    </row>
  </sheetData>
  <mergeCells count="1">
    <mergeCell ref="C126:I128"/>
  </mergeCells>
  <pageMargins left="0.70866141732283472" right="0.70866141732283472" top="0.74803149606299213" bottom="0.74803149606299213" header="0.31496062992125984" footer="0.31496062992125984"/>
  <pageSetup scale="75"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22"/>
  <sheetViews>
    <sheetView workbookViewId="0">
      <selection activeCell="B1" sqref="B1"/>
    </sheetView>
  </sheetViews>
  <sheetFormatPr defaultColWidth="8.81640625" defaultRowHeight="14.5" x14ac:dyDescent="0.35"/>
  <cols>
    <col min="1" max="1" width="11" customWidth="1"/>
    <col min="2" max="2" width="63.453125" customWidth="1"/>
    <col min="3" max="3" width="12.26953125" customWidth="1"/>
    <col min="4" max="4" width="20.453125" customWidth="1"/>
    <col min="5" max="5" width="19.7265625" customWidth="1"/>
  </cols>
  <sheetData>
    <row r="1" spans="1:11" ht="103.5" customHeight="1" x14ac:dyDescent="0.25">
      <c r="A1" s="91"/>
      <c r="B1" s="92" t="s">
        <v>1100</v>
      </c>
      <c r="C1" s="93" t="s">
        <v>103</v>
      </c>
      <c r="F1" s="60" t="s">
        <v>104</v>
      </c>
      <c r="G1" s="94" t="s">
        <v>110</v>
      </c>
      <c r="H1" s="60" t="s">
        <v>105</v>
      </c>
      <c r="I1" s="60" t="s">
        <v>106</v>
      </c>
      <c r="J1" s="60" t="s">
        <v>107</v>
      </c>
      <c r="K1" s="94" t="s">
        <v>109</v>
      </c>
    </row>
    <row r="2" spans="1:11" ht="15" x14ac:dyDescent="0.2">
      <c r="A2" s="98"/>
      <c r="B2" s="99" t="s">
        <v>88</v>
      </c>
      <c r="C2" s="100" t="str">
        <f>'D. Iskut'!C3</f>
        <v>Iskut</v>
      </c>
    </row>
    <row r="3" spans="1:11" ht="15" x14ac:dyDescent="0.2">
      <c r="A3" s="98"/>
      <c r="B3" s="99" t="s">
        <v>89</v>
      </c>
      <c r="C3" s="318" t="str">
        <f>'D. Iskut'!C4</f>
        <v>Iskut</v>
      </c>
      <c r="E3" s="102" t="s">
        <v>116</v>
      </c>
      <c r="F3" s="102" t="s">
        <v>111</v>
      </c>
      <c r="G3" s="102" t="s">
        <v>117</v>
      </c>
      <c r="H3" s="102" t="s">
        <v>112</v>
      </c>
      <c r="I3" s="102" t="s">
        <v>113</v>
      </c>
      <c r="J3" s="102" t="s">
        <v>114</v>
      </c>
      <c r="K3" s="102" t="s">
        <v>115</v>
      </c>
    </row>
    <row r="4" spans="1:11" ht="15" x14ac:dyDescent="0.2">
      <c r="A4" s="98"/>
      <c r="B4" s="99" t="s">
        <v>87</v>
      </c>
      <c r="C4" s="318" t="str">
        <f>'D. Iskut'!C5</f>
        <v>Prince George</v>
      </c>
      <c r="E4" s="103" t="s">
        <v>118</v>
      </c>
      <c r="F4" s="146">
        <f>C51</f>
        <v>0.5</v>
      </c>
      <c r="G4" s="146">
        <f>(C40+C57+C45+C95)/4</f>
        <v>2.6547619047619047</v>
      </c>
      <c r="H4" s="146">
        <f>C34</f>
        <v>0.75</v>
      </c>
      <c r="I4" s="146">
        <f>C66</f>
        <v>2.3333333333333335</v>
      </c>
      <c r="J4" s="146">
        <f>(C9+C25+C113)/3</f>
        <v>2.8809523809523809</v>
      </c>
      <c r="K4" s="146">
        <f>(C77+C81+C88)/3</f>
        <v>2.7333333333333329</v>
      </c>
    </row>
    <row r="5" spans="1:11" ht="15" x14ac:dyDescent="0.2">
      <c r="A5" s="98"/>
      <c r="B5" s="101" t="s">
        <v>5</v>
      </c>
      <c r="C5" s="318" t="str">
        <f>'D. Iskut'!C6</f>
        <v>Iskut River, 104G01</v>
      </c>
    </row>
    <row r="6" spans="1:11" ht="15" x14ac:dyDescent="0.2">
      <c r="A6" s="98"/>
      <c r="B6" s="101" t="s">
        <v>6</v>
      </c>
      <c r="C6" s="318" t="str">
        <f>'D. Iskut'!C7</f>
        <v>104G.009</v>
      </c>
    </row>
    <row r="7" spans="1:11" ht="15" x14ac:dyDescent="0.2">
      <c r="A7" s="6"/>
      <c r="B7" s="8"/>
      <c r="C7" s="7"/>
    </row>
    <row r="8" spans="1:11" ht="20.149999999999999" thickBot="1" x14ac:dyDescent="0.3">
      <c r="A8" s="6"/>
      <c r="B8" s="125" t="str">
        <f>'D. Iskut'!C3</f>
        <v>Iskut</v>
      </c>
      <c r="C8" s="7"/>
    </row>
    <row r="9" spans="1:11" ht="15" x14ac:dyDescent="0.2">
      <c r="A9" s="18" t="s">
        <v>7</v>
      </c>
      <c r="B9" s="19" t="s">
        <v>206</v>
      </c>
      <c r="C9" s="82">
        <f>'D. Iskut'!I10</f>
        <v>2.3571428571428572</v>
      </c>
    </row>
    <row r="10" spans="1:11" ht="15" x14ac:dyDescent="0.25">
      <c r="A10" s="20" t="s">
        <v>119</v>
      </c>
      <c r="B10" s="5" t="s">
        <v>94</v>
      </c>
      <c r="C10" s="65">
        <f>'D. Iskut'!I11</f>
        <v>3</v>
      </c>
    </row>
    <row r="11" spans="1:11" ht="15" x14ac:dyDescent="0.25">
      <c r="A11" s="20" t="s">
        <v>120</v>
      </c>
      <c r="B11" s="5" t="s">
        <v>8</v>
      </c>
      <c r="C11" s="291">
        <f>'D. Iskut'!I12</f>
        <v>0</v>
      </c>
    </row>
    <row r="12" spans="1:11" ht="15" x14ac:dyDescent="0.25">
      <c r="A12" s="20" t="s">
        <v>121</v>
      </c>
      <c r="B12" s="5" t="s">
        <v>224</v>
      </c>
      <c r="C12" s="291">
        <f>'D. Iskut'!I13</f>
        <v>3</v>
      </c>
    </row>
    <row r="13" spans="1:11" ht="15" x14ac:dyDescent="0.25">
      <c r="A13" s="20" t="s">
        <v>122</v>
      </c>
      <c r="B13" s="5" t="s">
        <v>92</v>
      </c>
      <c r="C13" s="291">
        <f>'D. Iskut'!I14</f>
        <v>3</v>
      </c>
    </row>
    <row r="14" spans="1:11" ht="15" x14ac:dyDescent="0.25">
      <c r="A14" s="20" t="s">
        <v>123</v>
      </c>
      <c r="B14" s="5" t="s">
        <v>91</v>
      </c>
      <c r="C14" s="291">
        <f>'D. Iskut'!I15</f>
        <v>0</v>
      </c>
    </row>
    <row r="15" spans="1:11" ht="15" x14ac:dyDescent="0.25">
      <c r="A15" s="20" t="s">
        <v>124</v>
      </c>
      <c r="B15" s="5" t="s">
        <v>93</v>
      </c>
      <c r="C15" s="291">
        <f>'D. Iskut'!I16</f>
        <v>5</v>
      </c>
    </row>
    <row r="16" spans="1:11" ht="15" x14ac:dyDescent="0.25">
      <c r="A16" s="20" t="s">
        <v>125</v>
      </c>
      <c r="B16" s="5" t="s">
        <v>203</v>
      </c>
      <c r="C16" s="291">
        <f>'D. Iskut'!I17</f>
        <v>1</v>
      </c>
    </row>
    <row r="17" spans="1:3" ht="15" x14ac:dyDescent="0.25">
      <c r="A17" s="20" t="s">
        <v>126</v>
      </c>
      <c r="B17" s="5" t="s">
        <v>9</v>
      </c>
      <c r="C17" s="291">
        <f>'D. Iskut'!I18</f>
        <v>1</v>
      </c>
    </row>
    <row r="18" spans="1:3" ht="15" x14ac:dyDescent="0.25">
      <c r="A18" s="20" t="s">
        <v>127</v>
      </c>
      <c r="B18" s="5" t="s">
        <v>10</v>
      </c>
      <c r="C18" s="291">
        <f>'D. Iskut'!I19</f>
        <v>5</v>
      </c>
    </row>
    <row r="19" spans="1:3" ht="15" x14ac:dyDescent="0.25">
      <c r="A19" s="20" t="s">
        <v>128</v>
      </c>
      <c r="B19" s="5" t="s">
        <v>96</v>
      </c>
      <c r="C19" s="291">
        <f>'D. Iskut'!I20</f>
        <v>5</v>
      </c>
    </row>
    <row r="20" spans="1:3" x14ac:dyDescent="0.35">
      <c r="A20" s="20" t="s">
        <v>129</v>
      </c>
      <c r="B20" s="5" t="s">
        <v>225</v>
      </c>
      <c r="C20" s="291">
        <f>'D. Iskut'!I21</f>
        <v>0</v>
      </c>
    </row>
    <row r="21" spans="1:3" x14ac:dyDescent="0.35">
      <c r="A21" s="20" t="s">
        <v>130</v>
      </c>
      <c r="B21" s="5" t="s">
        <v>204</v>
      </c>
      <c r="C21" s="291">
        <f>'D. Iskut'!I22</f>
        <v>3</v>
      </c>
    </row>
    <row r="22" spans="1:3" x14ac:dyDescent="0.35">
      <c r="A22" s="20" t="s">
        <v>131</v>
      </c>
      <c r="B22" s="5" t="s">
        <v>90</v>
      </c>
      <c r="C22" s="291">
        <f>'D. Iskut'!I23</f>
        <v>1</v>
      </c>
    </row>
    <row r="23" spans="1:3" ht="29.5" thickBot="1" x14ac:dyDescent="0.4">
      <c r="A23" s="105" t="s">
        <v>132</v>
      </c>
      <c r="B23" s="106" t="s">
        <v>226</v>
      </c>
      <c r="C23" s="291">
        <f>'D. Iskut'!I24</f>
        <v>3</v>
      </c>
    </row>
    <row r="24" spans="1:3" ht="15" thickBot="1" x14ac:dyDescent="0.4">
      <c r="A24" s="24"/>
      <c r="B24" s="25"/>
      <c r="C24" s="63"/>
    </row>
    <row r="25" spans="1:3" x14ac:dyDescent="0.35">
      <c r="A25" s="26" t="s">
        <v>11</v>
      </c>
      <c r="B25" s="27" t="s">
        <v>12</v>
      </c>
      <c r="C25" s="83">
        <f>'D. Iskut'!I26</f>
        <v>1.2857142857142858</v>
      </c>
    </row>
    <row r="26" spans="1:3" x14ac:dyDescent="0.35">
      <c r="A26" s="28" t="s">
        <v>133</v>
      </c>
      <c r="B26" s="9" t="s">
        <v>13</v>
      </c>
      <c r="C26" s="67">
        <f>'D. Iskut'!I27</f>
        <v>1</v>
      </c>
    </row>
    <row r="27" spans="1:3" x14ac:dyDescent="0.35">
      <c r="A27" s="28" t="s">
        <v>134</v>
      </c>
      <c r="B27" s="9" t="s">
        <v>205</v>
      </c>
      <c r="C27" s="67">
        <f>'D. Iskut'!I28</f>
        <v>2</v>
      </c>
    </row>
    <row r="28" spans="1:3" x14ac:dyDescent="0.35">
      <c r="A28" s="28" t="s">
        <v>135</v>
      </c>
      <c r="B28" s="9" t="s">
        <v>14</v>
      </c>
      <c r="C28" s="67">
        <f>'D. Iskut'!I29</f>
        <v>0</v>
      </c>
    </row>
    <row r="29" spans="1:3" x14ac:dyDescent="0.35">
      <c r="A29" s="28" t="s">
        <v>136</v>
      </c>
      <c r="B29" s="9" t="s">
        <v>15</v>
      </c>
      <c r="C29" s="67">
        <f>'D. Iskut'!I30</f>
        <v>3</v>
      </c>
    </row>
    <row r="30" spans="1:3" x14ac:dyDescent="0.35">
      <c r="A30" s="28" t="s">
        <v>137</v>
      </c>
      <c r="B30" s="9" t="s">
        <v>16</v>
      </c>
      <c r="C30" s="67">
        <f>'D. Iskut'!I31</f>
        <v>1</v>
      </c>
    </row>
    <row r="31" spans="1:3" ht="29" x14ac:dyDescent="0.35">
      <c r="A31" s="108" t="s">
        <v>138</v>
      </c>
      <c r="B31" s="109" t="s">
        <v>207</v>
      </c>
      <c r="C31" s="67">
        <f>'D. Iskut'!I32</f>
        <v>1</v>
      </c>
    </row>
    <row r="32" spans="1:3" ht="15" thickBot="1" x14ac:dyDescent="0.4">
      <c r="A32" s="28" t="s">
        <v>139</v>
      </c>
      <c r="B32" s="29" t="s">
        <v>17</v>
      </c>
      <c r="C32" s="68">
        <f>'D. Iskut'!I33</f>
        <v>1</v>
      </c>
    </row>
    <row r="33" spans="1:3" ht="15" thickBot="1" x14ac:dyDescent="0.4">
      <c r="A33" s="24"/>
      <c r="B33" s="25"/>
      <c r="C33" s="63"/>
    </row>
    <row r="34" spans="1:3" x14ac:dyDescent="0.35">
      <c r="A34" s="30" t="s">
        <v>18</v>
      </c>
      <c r="B34" s="31" t="s">
        <v>19</v>
      </c>
      <c r="C34" s="84">
        <f>'D. Iskut'!I35</f>
        <v>0.75</v>
      </c>
    </row>
    <row r="35" spans="1:3" x14ac:dyDescent="0.35">
      <c r="A35" s="32" t="s">
        <v>140</v>
      </c>
      <c r="B35" s="10" t="s">
        <v>97</v>
      </c>
      <c r="C35" s="69">
        <f>'D. Iskut'!I36</f>
        <v>0</v>
      </c>
    </row>
    <row r="36" spans="1:3" x14ac:dyDescent="0.35">
      <c r="A36" s="32" t="s">
        <v>141</v>
      </c>
      <c r="B36" s="10" t="s">
        <v>20</v>
      </c>
      <c r="C36" s="69">
        <f>'D. Iskut'!I37</f>
        <v>1</v>
      </c>
    </row>
    <row r="37" spans="1:3" x14ac:dyDescent="0.35">
      <c r="A37" s="32" t="s">
        <v>142</v>
      </c>
      <c r="B37" s="10" t="s">
        <v>21</v>
      </c>
      <c r="C37" s="69">
        <f>'D. Iskut'!I38</f>
        <v>2</v>
      </c>
    </row>
    <row r="38" spans="1:3" ht="15" thickBot="1" x14ac:dyDescent="0.4">
      <c r="A38" s="32" t="s">
        <v>143</v>
      </c>
      <c r="B38" s="33" t="s">
        <v>86</v>
      </c>
      <c r="C38" s="70">
        <f>'D. Iskut'!I39</f>
        <v>0</v>
      </c>
    </row>
    <row r="39" spans="1:3" ht="15" thickBot="1" x14ac:dyDescent="0.4">
      <c r="A39" s="24"/>
      <c r="B39" s="25"/>
      <c r="C39" s="64"/>
    </row>
    <row r="40" spans="1:3" ht="29" x14ac:dyDescent="0.35">
      <c r="A40" s="36" t="s">
        <v>22</v>
      </c>
      <c r="B40" s="37" t="s">
        <v>227</v>
      </c>
      <c r="C40" s="85">
        <f>'D. Iskut'!I41</f>
        <v>3.3333333333333335</v>
      </c>
    </row>
    <row r="41" spans="1:3" x14ac:dyDescent="0.35">
      <c r="A41" s="38" t="s">
        <v>144</v>
      </c>
      <c r="B41" s="11" t="s">
        <v>23</v>
      </c>
      <c r="C41" s="71">
        <f>'D. Iskut'!I42</f>
        <v>3</v>
      </c>
    </row>
    <row r="42" spans="1:3" ht="29" x14ac:dyDescent="0.35">
      <c r="A42" s="111" t="s">
        <v>145</v>
      </c>
      <c r="B42" s="112" t="s">
        <v>228</v>
      </c>
      <c r="C42" s="71">
        <f>'D. Iskut'!I43</f>
        <v>2</v>
      </c>
    </row>
    <row r="43" spans="1:3" ht="15" thickBot="1" x14ac:dyDescent="0.4">
      <c r="A43" s="38" t="s">
        <v>146</v>
      </c>
      <c r="B43" s="39" t="s">
        <v>24</v>
      </c>
      <c r="C43" s="72">
        <f>'D. Iskut'!I44</f>
        <v>5</v>
      </c>
    </row>
    <row r="44" spans="1:3" ht="15" thickBot="1" x14ac:dyDescent="0.4">
      <c r="A44" s="24"/>
      <c r="B44" s="25"/>
      <c r="C44" s="63"/>
    </row>
    <row r="45" spans="1:3" x14ac:dyDescent="0.35">
      <c r="A45" s="40" t="s">
        <v>25</v>
      </c>
      <c r="B45" s="41" t="s">
        <v>26</v>
      </c>
      <c r="C45" s="86">
        <f>'D. Iskut'!I44</f>
        <v>5</v>
      </c>
    </row>
    <row r="46" spans="1:3" x14ac:dyDescent="0.35">
      <c r="A46" s="42" t="s">
        <v>147</v>
      </c>
      <c r="B46" s="12" t="s">
        <v>208</v>
      </c>
      <c r="C46" s="73">
        <f>'D. Iskut'!I45</f>
        <v>0</v>
      </c>
    </row>
    <row r="47" spans="1:3" x14ac:dyDescent="0.35">
      <c r="A47" s="42" t="s">
        <v>148</v>
      </c>
      <c r="B47" s="12" t="s">
        <v>209</v>
      </c>
      <c r="C47" s="73">
        <f>'D. Iskut'!I46</f>
        <v>1.5</v>
      </c>
    </row>
    <row r="48" spans="1:3" x14ac:dyDescent="0.35">
      <c r="A48" s="42" t="s">
        <v>149</v>
      </c>
      <c r="B48" s="12" t="s">
        <v>27</v>
      </c>
      <c r="C48" s="73">
        <f>'D. Iskut'!I47</f>
        <v>1</v>
      </c>
    </row>
    <row r="49" spans="1:3" ht="15" thickBot="1" x14ac:dyDescent="0.4">
      <c r="A49" s="42" t="s">
        <v>150</v>
      </c>
      <c r="B49" s="43" t="s">
        <v>210</v>
      </c>
      <c r="C49" s="74">
        <f>'D. Iskut'!I48</f>
        <v>2</v>
      </c>
    </row>
    <row r="50" spans="1:3" ht="15" thickBot="1" x14ac:dyDescent="0.4">
      <c r="A50" s="24"/>
      <c r="B50" s="25"/>
      <c r="C50" s="63"/>
    </row>
    <row r="51" spans="1:3" x14ac:dyDescent="0.35">
      <c r="A51" s="44" t="s">
        <v>28</v>
      </c>
      <c r="B51" s="45" t="s">
        <v>29</v>
      </c>
      <c r="C51" s="87">
        <f>'D. Iskut'!I52</f>
        <v>0.5</v>
      </c>
    </row>
    <row r="52" spans="1:3" x14ac:dyDescent="0.35">
      <c r="A52" s="46" t="s">
        <v>151</v>
      </c>
      <c r="B52" s="13" t="s">
        <v>30</v>
      </c>
      <c r="C52" s="75">
        <f>'D. Iskut'!I53</f>
        <v>1</v>
      </c>
    </row>
    <row r="53" spans="1:3" x14ac:dyDescent="0.35">
      <c r="A53" s="46" t="s">
        <v>152</v>
      </c>
      <c r="B53" s="13" t="s">
        <v>31</v>
      </c>
      <c r="C53" s="75">
        <f>'D. Iskut'!I54</f>
        <v>1</v>
      </c>
    </row>
    <row r="54" spans="1:3" x14ac:dyDescent="0.35">
      <c r="A54" s="46" t="s">
        <v>153</v>
      </c>
      <c r="B54" s="13" t="s">
        <v>32</v>
      </c>
      <c r="C54" s="75">
        <f>'D. Iskut'!I55</f>
        <v>0</v>
      </c>
    </row>
    <row r="55" spans="1:3" ht="15" thickBot="1" x14ac:dyDescent="0.4">
      <c r="A55" s="46" t="s">
        <v>154</v>
      </c>
      <c r="B55" s="47" t="s">
        <v>33</v>
      </c>
      <c r="C55" s="76">
        <f>'D. Iskut'!I56</f>
        <v>0</v>
      </c>
    </row>
    <row r="56" spans="1:3" ht="15" thickBot="1" x14ac:dyDescent="0.4">
      <c r="A56" s="24"/>
      <c r="B56" s="25"/>
      <c r="C56" s="63"/>
    </row>
    <row r="57" spans="1:3" x14ac:dyDescent="0.35">
      <c r="A57" s="48" t="s">
        <v>34</v>
      </c>
      <c r="B57" s="49" t="s">
        <v>211</v>
      </c>
      <c r="C57" s="88">
        <f>'D. Iskut'!I58</f>
        <v>2.2857142857142856</v>
      </c>
    </row>
    <row r="58" spans="1:3" x14ac:dyDescent="0.35">
      <c r="A58" s="50" t="s">
        <v>155</v>
      </c>
      <c r="B58" s="14" t="s">
        <v>35</v>
      </c>
      <c r="C58" s="77">
        <f>'D. Iskut'!I59</f>
        <v>3</v>
      </c>
    </row>
    <row r="59" spans="1:3" x14ac:dyDescent="0.35">
      <c r="A59" s="50" t="s">
        <v>156</v>
      </c>
      <c r="B59" s="14" t="s">
        <v>212</v>
      </c>
      <c r="C59" s="77">
        <f>'D. Iskut'!I60</f>
        <v>3</v>
      </c>
    </row>
    <row r="60" spans="1:3" x14ac:dyDescent="0.35">
      <c r="A60" s="50" t="s">
        <v>157</v>
      </c>
      <c r="B60" s="14" t="s">
        <v>98</v>
      </c>
      <c r="C60" s="77">
        <f>'D. Iskut'!I61</f>
        <v>3</v>
      </c>
    </row>
    <row r="61" spans="1:3" x14ac:dyDescent="0.35">
      <c r="A61" s="50" t="s">
        <v>158</v>
      </c>
      <c r="B61" s="14" t="s">
        <v>36</v>
      </c>
      <c r="C61" s="77">
        <f>'D. Iskut'!I62</f>
        <v>4</v>
      </c>
    </row>
    <row r="62" spans="1:3" x14ac:dyDescent="0.35">
      <c r="A62" s="50" t="s">
        <v>159</v>
      </c>
      <c r="B62" s="14" t="s">
        <v>37</v>
      </c>
      <c r="C62" s="77">
        <f>'D. Iskut'!I63</f>
        <v>0</v>
      </c>
    </row>
    <row r="63" spans="1:3" x14ac:dyDescent="0.35">
      <c r="A63" s="114" t="s">
        <v>160</v>
      </c>
      <c r="B63" s="115" t="s">
        <v>38</v>
      </c>
      <c r="C63" s="116">
        <f>'D. Iskut'!I64</f>
        <v>0</v>
      </c>
    </row>
    <row r="64" spans="1:3" ht="15" thickBot="1" x14ac:dyDescent="0.4">
      <c r="A64" s="50" t="s">
        <v>161</v>
      </c>
      <c r="B64" s="51" t="s">
        <v>39</v>
      </c>
      <c r="C64" s="78">
        <f>'D. Iskut'!I65</f>
        <v>3</v>
      </c>
    </row>
    <row r="65" spans="1:3" ht="15" thickBot="1" x14ac:dyDescent="0.4">
      <c r="A65" s="24"/>
      <c r="B65" s="25"/>
      <c r="C65" s="63"/>
    </row>
    <row r="66" spans="1:3" x14ac:dyDescent="0.35">
      <c r="A66" s="52" t="s">
        <v>40</v>
      </c>
      <c r="B66" s="53" t="s">
        <v>41</v>
      </c>
      <c r="C66" s="89">
        <f>'D. Iskut'!I67</f>
        <v>2.3333333333333335</v>
      </c>
    </row>
    <row r="67" spans="1:3" x14ac:dyDescent="0.35">
      <c r="A67" s="54" t="s">
        <v>162</v>
      </c>
      <c r="B67" s="15" t="s">
        <v>42</v>
      </c>
      <c r="C67" s="79">
        <f>'D. Iskut'!I68</f>
        <v>1</v>
      </c>
    </row>
    <row r="68" spans="1:3" x14ac:dyDescent="0.35">
      <c r="A68" s="54" t="s">
        <v>163</v>
      </c>
      <c r="B68" s="15" t="s">
        <v>99</v>
      </c>
      <c r="C68" s="79">
        <f>'D. Iskut'!I69</f>
        <v>1</v>
      </c>
    </row>
    <row r="69" spans="1:3" x14ac:dyDescent="0.35">
      <c r="A69" s="54" t="s">
        <v>164</v>
      </c>
      <c r="B69" s="15" t="s">
        <v>43</v>
      </c>
      <c r="C69" s="79">
        <f>'D. Iskut'!I70</f>
        <v>3</v>
      </c>
    </row>
    <row r="70" spans="1:3" x14ac:dyDescent="0.35">
      <c r="A70" s="54" t="s">
        <v>165</v>
      </c>
      <c r="B70" s="15" t="s">
        <v>44</v>
      </c>
      <c r="C70" s="79">
        <f>'D. Iskut'!I71</f>
        <v>3</v>
      </c>
    </row>
    <row r="71" spans="1:3" x14ac:dyDescent="0.35">
      <c r="A71" s="54" t="s">
        <v>166</v>
      </c>
      <c r="B71" s="15" t="s">
        <v>100</v>
      </c>
      <c r="C71" s="79">
        <f>'D. Iskut'!I72</f>
        <v>3</v>
      </c>
    </row>
    <row r="72" spans="1:3" x14ac:dyDescent="0.35">
      <c r="A72" s="54" t="s">
        <v>167</v>
      </c>
      <c r="B72" s="120" t="s">
        <v>45</v>
      </c>
      <c r="C72" s="79">
        <f>'D. Iskut'!I73</f>
        <v>1</v>
      </c>
    </row>
    <row r="73" spans="1:3" ht="29" x14ac:dyDescent="0.35">
      <c r="A73" s="121" t="s">
        <v>232</v>
      </c>
      <c r="B73" s="122" t="s">
        <v>233</v>
      </c>
      <c r="C73" s="79">
        <f>'D. Iskut'!I74</f>
        <v>3</v>
      </c>
    </row>
    <row r="74" spans="1:3" ht="29" x14ac:dyDescent="0.35">
      <c r="A74" s="121" t="s">
        <v>234</v>
      </c>
      <c r="B74" s="15" t="s">
        <v>235</v>
      </c>
      <c r="C74" s="79">
        <f>'D. Iskut'!I75</f>
        <v>3</v>
      </c>
    </row>
    <row r="75" spans="1:3" ht="15" thickBot="1" x14ac:dyDescent="0.4">
      <c r="A75" s="54" t="s">
        <v>236</v>
      </c>
      <c r="B75" s="55" t="s">
        <v>237</v>
      </c>
      <c r="C75" s="79">
        <f>'D. Iskut'!I76</f>
        <v>3</v>
      </c>
    </row>
    <row r="76" spans="1:3" ht="15" thickBot="1" x14ac:dyDescent="0.4">
      <c r="A76" s="24"/>
      <c r="B76" s="25"/>
      <c r="C76" s="64"/>
    </row>
    <row r="77" spans="1:3" x14ac:dyDescent="0.35">
      <c r="A77" s="56" t="s">
        <v>46</v>
      </c>
      <c r="B77" s="57" t="s">
        <v>47</v>
      </c>
      <c r="C77" s="90">
        <f>'D. Iskut'!I78</f>
        <v>3</v>
      </c>
    </row>
    <row r="78" spans="1:3" x14ac:dyDescent="0.35">
      <c r="A78" s="58" t="s">
        <v>168</v>
      </c>
      <c r="B78" s="16" t="s">
        <v>213</v>
      </c>
      <c r="C78" s="80">
        <f>'D. Iskut'!I79</f>
        <v>3</v>
      </c>
    </row>
    <row r="79" spans="1:3" ht="15" thickBot="1" x14ac:dyDescent="0.4">
      <c r="A79" s="58" t="s">
        <v>169</v>
      </c>
      <c r="B79" s="59" t="s">
        <v>48</v>
      </c>
      <c r="C79" s="81">
        <f>'D. Iskut'!I80</f>
        <v>3</v>
      </c>
    </row>
    <row r="80" spans="1:3" ht="15" thickBot="1" x14ac:dyDescent="0.4">
      <c r="A80" s="24"/>
      <c r="B80" s="25"/>
      <c r="C80" s="63"/>
    </row>
    <row r="81" spans="1:3" x14ac:dyDescent="0.35">
      <c r="A81" s="18" t="s">
        <v>49</v>
      </c>
      <c r="B81" s="19" t="s">
        <v>50</v>
      </c>
      <c r="C81" s="82">
        <f>'D. Iskut'!I82</f>
        <v>2.4</v>
      </c>
    </row>
    <row r="82" spans="1:3" x14ac:dyDescent="0.35">
      <c r="A82" s="20" t="s">
        <v>170</v>
      </c>
      <c r="B82" s="5" t="s">
        <v>214</v>
      </c>
      <c r="C82" s="65">
        <f>'D. Iskut'!I83</f>
        <v>0</v>
      </c>
    </row>
    <row r="83" spans="1:3" x14ac:dyDescent="0.35">
      <c r="A83" s="20" t="s">
        <v>171</v>
      </c>
      <c r="B83" s="5" t="s">
        <v>51</v>
      </c>
      <c r="C83" s="65">
        <f>'D. Iskut'!I84</f>
        <v>3</v>
      </c>
    </row>
    <row r="84" spans="1:3" x14ac:dyDescent="0.35">
      <c r="A84" s="20" t="s">
        <v>201</v>
      </c>
      <c r="B84" s="5" t="s">
        <v>52</v>
      </c>
      <c r="C84" s="65">
        <f>'D. Iskut'!I85</f>
        <v>3</v>
      </c>
    </row>
    <row r="85" spans="1:3" x14ac:dyDescent="0.35">
      <c r="A85" s="105" t="s">
        <v>172</v>
      </c>
      <c r="B85" s="17" t="s">
        <v>53</v>
      </c>
      <c r="C85" s="117">
        <f>'D. Iskut'!I86</f>
        <v>3</v>
      </c>
    </row>
    <row r="86" spans="1:3" ht="15" thickBot="1" x14ac:dyDescent="0.4">
      <c r="A86" s="20" t="s">
        <v>173</v>
      </c>
      <c r="B86" s="21" t="s">
        <v>215</v>
      </c>
      <c r="C86" s="66">
        <f>'D. Iskut'!I87</f>
        <v>3</v>
      </c>
    </row>
    <row r="87" spans="1:3" ht="15" thickBot="1" x14ac:dyDescent="0.4">
      <c r="A87" s="24"/>
      <c r="B87" s="25"/>
      <c r="C87" s="63"/>
    </row>
    <row r="88" spans="1:3" x14ac:dyDescent="0.35">
      <c r="A88" s="26" t="s">
        <v>54</v>
      </c>
      <c r="B88" s="27" t="s">
        <v>55</v>
      </c>
      <c r="C88" s="83">
        <f>'D. Iskut'!I89</f>
        <v>2.8</v>
      </c>
    </row>
    <row r="89" spans="1:3" x14ac:dyDescent="0.35">
      <c r="A89" s="28" t="s">
        <v>174</v>
      </c>
      <c r="B89" s="9" t="s">
        <v>56</v>
      </c>
      <c r="C89" s="67">
        <f>'D. Iskut'!I90</f>
        <v>4</v>
      </c>
    </row>
    <row r="90" spans="1:3" x14ac:dyDescent="0.35">
      <c r="A90" s="28" t="s">
        <v>175</v>
      </c>
      <c r="B90" s="9" t="s">
        <v>101</v>
      </c>
      <c r="C90" s="67">
        <f>'D. Iskut'!I91</f>
        <v>2</v>
      </c>
    </row>
    <row r="91" spans="1:3" x14ac:dyDescent="0.35">
      <c r="A91" s="28" t="s">
        <v>202</v>
      </c>
      <c r="B91" s="9" t="s">
        <v>57</v>
      </c>
      <c r="C91" s="67">
        <f>'D. Iskut'!I92</f>
        <v>2</v>
      </c>
    </row>
    <row r="92" spans="1:3" x14ac:dyDescent="0.35">
      <c r="A92" s="28" t="s">
        <v>176</v>
      </c>
      <c r="B92" s="9" t="s">
        <v>58</v>
      </c>
      <c r="C92" s="67">
        <f>'D. Iskut'!I93</f>
        <v>3</v>
      </c>
    </row>
    <row r="93" spans="1:3" ht="15" thickBot="1" x14ac:dyDescent="0.4">
      <c r="A93" s="28" t="s">
        <v>177</v>
      </c>
      <c r="B93" s="29" t="s">
        <v>59</v>
      </c>
      <c r="C93" s="68">
        <f>'D. Iskut'!I94</f>
        <v>3</v>
      </c>
    </row>
    <row r="94" spans="1:3" ht="15" thickBot="1" x14ac:dyDescent="0.4">
      <c r="A94" s="24"/>
      <c r="B94" s="25"/>
      <c r="C94" s="63"/>
    </row>
    <row r="95" spans="1:3" x14ac:dyDescent="0.35">
      <c r="A95" s="30" t="s">
        <v>60</v>
      </c>
      <c r="B95" s="31" t="s">
        <v>220</v>
      </c>
      <c r="C95" s="84">
        <f>'D. Iskut'!I96</f>
        <v>0</v>
      </c>
    </row>
    <row r="96" spans="1:3" x14ac:dyDescent="0.35">
      <c r="A96" s="32" t="s">
        <v>178</v>
      </c>
      <c r="B96" s="10" t="s">
        <v>216</v>
      </c>
      <c r="C96" s="69">
        <f>'D. Iskut'!I97</f>
        <v>0</v>
      </c>
    </row>
    <row r="97" spans="1:3" x14ac:dyDescent="0.35">
      <c r="A97" s="32" t="s">
        <v>179</v>
      </c>
      <c r="B97" s="10" t="s">
        <v>217</v>
      </c>
      <c r="C97" s="69">
        <f>'D. Iskut'!I98</f>
        <v>0</v>
      </c>
    </row>
    <row r="98" spans="1:3" x14ac:dyDescent="0.35">
      <c r="A98" s="32" t="s">
        <v>180</v>
      </c>
      <c r="B98" s="10" t="s">
        <v>218</v>
      </c>
      <c r="C98" s="69">
        <f>'D. Iskut'!I99</f>
        <v>0</v>
      </c>
    </row>
    <row r="99" spans="1:3" x14ac:dyDescent="0.35">
      <c r="A99" s="32" t="s">
        <v>181</v>
      </c>
      <c r="B99" s="10" t="s">
        <v>219</v>
      </c>
      <c r="C99" s="69">
        <f>'D. Iskut'!I100</f>
        <v>0</v>
      </c>
    </row>
    <row r="100" spans="1:3" x14ac:dyDescent="0.35">
      <c r="A100" s="32" t="s">
        <v>182</v>
      </c>
      <c r="B100" s="10" t="s">
        <v>221</v>
      </c>
      <c r="C100" s="69">
        <f>'D. Iskut'!I101</f>
        <v>0</v>
      </c>
    </row>
    <row r="101" spans="1:3" x14ac:dyDescent="0.35">
      <c r="A101" s="32" t="s">
        <v>183</v>
      </c>
      <c r="B101" s="10" t="s">
        <v>61</v>
      </c>
      <c r="C101" s="69">
        <f>'D. Iskut'!I102</f>
        <v>0</v>
      </c>
    </row>
    <row r="102" spans="1:3" x14ac:dyDescent="0.35">
      <c r="A102" s="32" t="s">
        <v>184</v>
      </c>
      <c r="B102" s="10" t="s">
        <v>222</v>
      </c>
      <c r="C102" s="69">
        <f>'D. Iskut'!I103</f>
        <v>0</v>
      </c>
    </row>
    <row r="103" spans="1:3" x14ac:dyDescent="0.35">
      <c r="A103" s="32" t="s">
        <v>185</v>
      </c>
      <c r="B103" s="10" t="s">
        <v>62</v>
      </c>
      <c r="C103" s="69">
        <f>'D. Iskut'!I104</f>
        <v>0</v>
      </c>
    </row>
    <row r="104" spans="1:3" x14ac:dyDescent="0.35">
      <c r="A104" s="32" t="s">
        <v>186</v>
      </c>
      <c r="B104" s="10" t="s">
        <v>63</v>
      </c>
      <c r="C104" s="69">
        <f>'D. Iskut'!I105</f>
        <v>0</v>
      </c>
    </row>
    <row r="105" spans="1:3" x14ac:dyDescent="0.35">
      <c r="A105" s="32" t="s">
        <v>187</v>
      </c>
      <c r="B105" s="10" t="s">
        <v>64</v>
      </c>
      <c r="C105" s="69">
        <f>'D. Iskut'!I106</f>
        <v>0</v>
      </c>
    </row>
    <row r="106" spans="1:3" x14ac:dyDescent="0.35">
      <c r="A106" s="32" t="s">
        <v>188</v>
      </c>
      <c r="B106" s="10" t="s">
        <v>65</v>
      </c>
      <c r="C106" s="69">
        <f>'D. Iskut'!I107</f>
        <v>0</v>
      </c>
    </row>
    <row r="107" spans="1:3" x14ac:dyDescent="0.35">
      <c r="A107" s="32" t="s">
        <v>189</v>
      </c>
      <c r="B107" s="10" t="s">
        <v>95</v>
      </c>
      <c r="C107" s="69">
        <f>'D. Iskut'!I108</f>
        <v>0</v>
      </c>
    </row>
    <row r="108" spans="1:3" x14ac:dyDescent="0.35">
      <c r="A108" s="32" t="s">
        <v>190</v>
      </c>
      <c r="B108" s="10" t="s">
        <v>66</v>
      </c>
      <c r="C108" s="69">
        <f>'D. Iskut'!I109</f>
        <v>0</v>
      </c>
    </row>
    <row r="109" spans="1:3" x14ac:dyDescent="0.35">
      <c r="A109" s="32" t="s">
        <v>191</v>
      </c>
      <c r="B109" s="10" t="s">
        <v>67</v>
      </c>
      <c r="C109" s="69">
        <f>'D. Iskut'!I110</f>
        <v>0</v>
      </c>
    </row>
    <row r="110" spans="1:3" x14ac:dyDescent="0.35">
      <c r="A110" s="32" t="s">
        <v>192</v>
      </c>
      <c r="B110" s="10" t="s">
        <v>68</v>
      </c>
      <c r="C110" s="69">
        <f>'D. Iskut'!I111</f>
        <v>0</v>
      </c>
    </row>
    <row r="111" spans="1:3" ht="15" thickBot="1" x14ac:dyDescent="0.4">
      <c r="A111" s="32" t="s">
        <v>193</v>
      </c>
      <c r="B111" s="33" t="s">
        <v>69</v>
      </c>
      <c r="C111" s="70">
        <f>'D. Iskut'!I112</f>
        <v>0</v>
      </c>
    </row>
    <row r="112" spans="1:3" ht="15" thickBot="1" x14ac:dyDescent="0.4">
      <c r="A112" s="24"/>
      <c r="B112" s="25"/>
      <c r="C112" s="63"/>
    </row>
    <row r="113" spans="1:3" x14ac:dyDescent="0.35">
      <c r="A113" s="36" t="s">
        <v>70</v>
      </c>
      <c r="B113" s="37" t="s">
        <v>85</v>
      </c>
      <c r="C113" s="85">
        <f>'D. Iskut'!I114</f>
        <v>5</v>
      </c>
    </row>
    <row r="114" spans="1:3" ht="43.5" x14ac:dyDescent="0.35">
      <c r="A114" s="111" t="s">
        <v>194</v>
      </c>
      <c r="B114" s="112" t="s">
        <v>229</v>
      </c>
      <c r="C114" s="113">
        <f>'D. Iskut'!I115</f>
        <v>5</v>
      </c>
    </row>
    <row r="115" spans="1:3" ht="43.5" x14ac:dyDescent="0.35">
      <c r="A115" s="111" t="s">
        <v>195</v>
      </c>
      <c r="B115" s="112" t="s">
        <v>230</v>
      </c>
      <c r="C115" s="113">
        <f>'D. Iskut'!I116</f>
        <v>5</v>
      </c>
    </row>
    <row r="116" spans="1:3" x14ac:dyDescent="0.35">
      <c r="A116" s="111" t="s">
        <v>196</v>
      </c>
      <c r="B116" s="112" t="s">
        <v>71</v>
      </c>
      <c r="C116" s="113">
        <f>'D. Iskut'!I117</f>
        <v>5</v>
      </c>
    </row>
    <row r="117" spans="1:3" ht="29.5" thickBot="1" x14ac:dyDescent="0.4">
      <c r="A117" s="111" t="s">
        <v>197</v>
      </c>
      <c r="B117" s="118" t="s">
        <v>231</v>
      </c>
      <c r="C117" s="119">
        <f>'D. Iskut'!I118</f>
        <v>5</v>
      </c>
    </row>
    <row r="118" spans="1:3" ht="15" thickBot="1" x14ac:dyDescent="0.4">
      <c r="A118" s="24"/>
      <c r="B118" s="25"/>
      <c r="C118" s="63"/>
    </row>
    <row r="119" spans="1:3" x14ac:dyDescent="0.35">
      <c r="A119" s="40" t="s">
        <v>72</v>
      </c>
      <c r="B119" s="41" t="s">
        <v>73</v>
      </c>
      <c r="C119" s="86">
        <f>'D. Iskut'!I120</f>
        <v>1</v>
      </c>
    </row>
    <row r="120" spans="1:3" x14ac:dyDescent="0.35">
      <c r="A120" s="42" t="s">
        <v>198</v>
      </c>
      <c r="B120" s="12"/>
      <c r="C120" s="73">
        <f>'D. Iskut'!I121</f>
        <v>0</v>
      </c>
    </row>
    <row r="121" spans="1:3" x14ac:dyDescent="0.35">
      <c r="A121" s="42" t="s">
        <v>199</v>
      </c>
      <c r="B121" s="12"/>
      <c r="C121" s="73">
        <f>'D. Iskut'!I122</f>
        <v>3</v>
      </c>
    </row>
    <row r="122" spans="1:3" ht="15" thickBot="1" x14ac:dyDescent="0.4">
      <c r="A122" s="42" t="s">
        <v>200</v>
      </c>
      <c r="B122" s="43"/>
      <c r="C122" s="74">
        <f>'D. Iskut'!I123</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18</vt:i4>
      </vt:variant>
    </vt:vector>
  </HeadingPairs>
  <TitlesOfParts>
    <vt:vector size="55" baseType="lpstr">
      <vt:lpstr>weighted priority</vt:lpstr>
      <vt:lpstr>A. Canoe Creek-Valemount</vt:lpstr>
      <vt:lpstr>A Area Summary</vt:lpstr>
      <vt:lpstr>B. Clarke Lake</vt:lpstr>
      <vt:lpstr>B Area Summary</vt:lpstr>
      <vt:lpstr>C. Clearwater</vt:lpstr>
      <vt:lpstr>C Area Summary</vt:lpstr>
      <vt:lpstr>D. Iskut</vt:lpstr>
      <vt:lpstr>D. Area Summary</vt:lpstr>
      <vt:lpstr>E. Jedney</vt:lpstr>
      <vt:lpstr>E. Area Summary</vt:lpstr>
      <vt:lpstr>F. King Island</vt:lpstr>
      <vt:lpstr>F. Area Summary</vt:lpstr>
      <vt:lpstr>G. Kootenay</vt:lpstr>
      <vt:lpstr>G. Area Summary</vt:lpstr>
      <vt:lpstr>H. Lakelse Lake</vt:lpstr>
      <vt:lpstr>H. Area Summary</vt:lpstr>
      <vt:lpstr>I. Lower Arrow</vt:lpstr>
      <vt:lpstr>I. Area Summary</vt:lpstr>
      <vt:lpstr>J. Meager-Pebble</vt:lpstr>
      <vt:lpstr>J. Area Summary</vt:lpstr>
      <vt:lpstr>K. Mt. Cayley</vt:lpstr>
      <vt:lpstr>K. Area Summary</vt:lpstr>
      <vt:lpstr>L. Mt. Garibaldi</vt:lpstr>
      <vt:lpstr>L. Area Summary</vt:lpstr>
      <vt:lpstr>M. Mt. Silverthrone</vt:lpstr>
      <vt:lpstr>M. Area Summary</vt:lpstr>
      <vt:lpstr>N. Nazko Cone</vt:lpstr>
      <vt:lpstr>N. Area Summary</vt:lpstr>
      <vt:lpstr>O. Okanagan</vt:lpstr>
      <vt:lpstr>O. Area Summary</vt:lpstr>
      <vt:lpstr>P. Sloquet Creek</vt:lpstr>
      <vt:lpstr>P. Area Summary</vt:lpstr>
      <vt:lpstr>Q. Sphaler Creek</vt:lpstr>
      <vt:lpstr>Q. Area Summary</vt:lpstr>
      <vt:lpstr>R. Upper Arrow</vt:lpstr>
      <vt:lpstr>R. Area Summary</vt:lpstr>
      <vt:lpstr>'A. Canoe Creek-Valemount'!Print_Titles</vt:lpstr>
      <vt:lpstr>'B. Clarke Lake'!Print_Titles</vt:lpstr>
      <vt:lpstr>'C. Clearwater'!Print_Titles</vt:lpstr>
      <vt:lpstr>'D. Iskut'!Print_Titles</vt:lpstr>
      <vt:lpstr>'E. Jedney'!Print_Titles</vt:lpstr>
      <vt:lpstr>'F. King Island'!Print_Titles</vt:lpstr>
      <vt:lpstr>'G. Kootenay'!Print_Titles</vt:lpstr>
      <vt:lpstr>'H. Lakelse Lake'!Print_Titles</vt:lpstr>
      <vt:lpstr>'I. Lower Arrow'!Print_Titles</vt:lpstr>
      <vt:lpstr>'J. Meager-Pebble'!Print_Titles</vt:lpstr>
      <vt:lpstr>'K. Mt. Cayley'!Print_Titles</vt:lpstr>
      <vt:lpstr>'L. Mt. Garibaldi'!Print_Titles</vt:lpstr>
      <vt:lpstr>'M. Mt. Silverthrone'!Print_Titles</vt:lpstr>
      <vt:lpstr>'N. Nazko Cone'!Print_Titles</vt:lpstr>
      <vt:lpstr>'O. Okanagan'!Print_Titles</vt:lpstr>
      <vt:lpstr>'P. Sloquet Creek'!Print_Titles</vt:lpstr>
      <vt:lpstr>'Q. Sphaler Creek'!Print_Titles</vt:lpstr>
      <vt:lpstr>'R. Upper Arrow'!Print_Titles</vt:lpstr>
    </vt:vector>
  </TitlesOfParts>
  <Company>Alterra Power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Hickson</dc:creator>
  <cp:lastModifiedBy>Janice Fingler</cp:lastModifiedBy>
  <cp:lastPrinted>2016-05-05T18:07:42Z</cp:lastPrinted>
  <dcterms:created xsi:type="dcterms:W3CDTF">2014-11-01T16:39:48Z</dcterms:created>
  <dcterms:modified xsi:type="dcterms:W3CDTF">2016-05-10T22:00:08Z</dcterms:modified>
</cp:coreProperties>
</file>